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/>
  </bookViews>
  <sheets>
    <sheet name="план" sheetId="2" r:id="rId1"/>
    <sheet name="Лист1" sheetId="3" r:id="rId2"/>
  </sheets>
  <calcPr calcId="124519"/>
</workbook>
</file>

<file path=xl/calcChain.xml><?xml version="1.0" encoding="utf-8"?>
<calcChain xmlns="http://schemas.openxmlformats.org/spreadsheetml/2006/main">
  <c r="F63" i="2"/>
  <c r="H63"/>
  <c r="F62"/>
  <c r="H62"/>
  <c r="F56"/>
  <c r="H56"/>
  <c r="F71"/>
  <c r="H71"/>
  <c r="F72"/>
  <c r="H72"/>
  <c r="F73"/>
  <c r="H73"/>
  <c r="F74"/>
  <c r="H74"/>
  <c r="H16"/>
  <c r="F70"/>
  <c r="H70"/>
  <c r="F61"/>
  <c r="H61"/>
  <c r="F59"/>
  <c r="H59"/>
  <c r="F48"/>
  <c r="H48"/>
  <c r="H38"/>
  <c r="G38"/>
  <c r="F39"/>
  <c r="H39"/>
  <c r="G39"/>
  <c r="F40"/>
  <c r="H40"/>
  <c r="G40"/>
  <c r="G32"/>
  <c r="F27"/>
  <c r="H27"/>
  <c r="G27"/>
  <c r="F28"/>
  <c r="H28"/>
  <c r="G28"/>
  <c r="F60"/>
  <c r="H60"/>
  <c r="F55"/>
  <c r="H55"/>
  <c r="F57"/>
  <c r="H57"/>
  <c r="F85"/>
  <c r="G80"/>
  <c r="G25"/>
  <c r="F19"/>
  <c r="H19"/>
  <c r="G19"/>
  <c r="F18"/>
  <c r="H18"/>
  <c r="G18"/>
  <c r="H15"/>
  <c r="F54"/>
  <c r="H54"/>
  <c r="F81"/>
  <c r="G81"/>
  <c r="G85"/>
  <c r="H75"/>
  <c r="H42"/>
  <c r="H47"/>
  <c r="F37"/>
  <c r="H37"/>
  <c r="H32"/>
  <c r="F69"/>
  <c r="H69"/>
  <c r="F34"/>
  <c r="H34"/>
  <c r="G37"/>
  <c r="G36"/>
  <c r="F36"/>
  <c r="H36"/>
  <c r="F35"/>
  <c r="H35"/>
  <c r="H64"/>
  <c r="F65"/>
  <c r="H65"/>
  <c r="F66"/>
  <c r="H66"/>
  <c r="F67"/>
  <c r="H67"/>
  <c r="F68"/>
  <c r="H68"/>
  <c r="F43"/>
  <c r="H43"/>
  <c r="F44"/>
  <c r="H44"/>
  <c r="F45"/>
  <c r="H45"/>
  <c r="F46"/>
  <c r="H46"/>
  <c r="F49"/>
  <c r="H49"/>
  <c r="F50"/>
  <c r="H50"/>
  <c r="F51"/>
  <c r="H51"/>
  <c r="F82"/>
  <c r="F83"/>
  <c r="F84"/>
  <c r="G15"/>
  <c r="G16"/>
  <c r="F17"/>
  <c r="H17"/>
  <c r="G17"/>
  <c r="F20"/>
  <c r="H20"/>
  <c r="G20"/>
  <c r="F21"/>
  <c r="H21"/>
  <c r="G21"/>
  <c r="F22"/>
  <c r="H22"/>
  <c r="G22"/>
  <c r="F23"/>
  <c r="H23"/>
  <c r="G23"/>
  <c r="F24"/>
  <c r="H24"/>
  <c r="G24"/>
  <c r="H25"/>
  <c r="F26"/>
  <c r="H26"/>
  <c r="G26"/>
  <c r="F29"/>
  <c r="H29"/>
  <c r="G29"/>
  <c r="F30"/>
  <c r="H30"/>
  <c r="G30"/>
  <c r="F31"/>
  <c r="H31"/>
  <c r="G31"/>
  <c r="H33"/>
  <c r="G33"/>
  <c r="G34"/>
  <c r="G35"/>
  <c r="G41"/>
  <c r="H41"/>
  <c r="G42"/>
  <c r="G43"/>
  <c r="G44"/>
  <c r="G45"/>
  <c r="G46"/>
  <c r="G47"/>
  <c r="G48"/>
  <c r="G49"/>
  <c r="G50"/>
  <c r="G51"/>
  <c r="F52"/>
  <c r="H52"/>
  <c r="G52"/>
  <c r="F53"/>
  <c r="H53"/>
  <c r="G53"/>
  <c r="F58"/>
  <c r="H58"/>
  <c r="G58"/>
  <c r="G78"/>
  <c r="G79"/>
  <c r="G82"/>
  <c r="G83"/>
  <c r="G84"/>
  <c r="G14"/>
</calcChain>
</file>

<file path=xl/comments1.xml><?xml version="1.0" encoding="utf-8"?>
<comments xmlns="http://schemas.openxmlformats.org/spreadsheetml/2006/main">
  <authors>
    <author/>
  </authors>
  <commentList>
    <comment ref="W1" authorId="0">
      <text>
        <r>
          <rPr>
            <sz val="8"/>
            <color indexed="8"/>
            <rFont val="Times New Roman"/>
            <family val="1"/>
            <charset val="204"/>
          </rPr>
          <t xml:space="preserve">***:
</t>
        </r>
      </text>
    </comment>
  </commentList>
</comments>
</file>

<file path=xl/sharedStrings.xml><?xml version="1.0" encoding="utf-8"?>
<sst xmlns="http://schemas.openxmlformats.org/spreadsheetml/2006/main" count="221" uniqueCount="176">
  <si>
    <t>I. План учебного процесса</t>
  </si>
  <si>
    <t>Распределение по семестрам</t>
  </si>
  <si>
    <t>Экзамены</t>
  </si>
  <si>
    <t>Зачеты</t>
  </si>
  <si>
    <t>Общая трудоемкость (часов)</t>
  </si>
  <si>
    <t>Кол-во аудит. часов</t>
  </si>
  <si>
    <t>Кол-во часов СРС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</si>
  <si>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</si>
  <si>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</si>
  <si>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</si>
  <si>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</si>
  <si>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</si>
  <si>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</si>
  <si>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min</t>
  </si>
  <si>
    <t>Иностранный язык</t>
  </si>
  <si>
    <t>Общепрофессиональные дисциплины</t>
  </si>
  <si>
    <t>Количество экзаменов</t>
  </si>
  <si>
    <t>Количество зачетов</t>
  </si>
  <si>
    <t>Количество зачетов без физкультуры</t>
  </si>
  <si>
    <t>Управление культуры правительства ЕАО</t>
  </si>
  <si>
    <t>Индекс</t>
  </si>
  <si>
    <t>Название дисциплин, профессиональных модулей, междисциплинарных курсов</t>
  </si>
  <si>
    <t>ОД.00</t>
  </si>
  <si>
    <t>Федеральный компонент среднего общего образования</t>
  </si>
  <si>
    <t>ОД.01</t>
  </si>
  <si>
    <t>Распределение обязательных учебных занятий по  курсам и семестрам</t>
  </si>
  <si>
    <t xml:space="preserve">Общеобразовательные учебные дисциплины </t>
  </si>
  <si>
    <t>ОУД. 01</t>
  </si>
  <si>
    <t>ОУД. 02</t>
  </si>
  <si>
    <t>ОУД. 03</t>
  </si>
  <si>
    <t>Физическая культура</t>
  </si>
  <si>
    <t>ОУД. 04</t>
  </si>
  <si>
    <t>Основы безопасности жизнедеятельности</t>
  </si>
  <si>
    <t>Информатика</t>
  </si>
  <si>
    <t>ОУД. 05</t>
  </si>
  <si>
    <t>Естествознание</t>
  </si>
  <si>
    <t>ОУД. 06</t>
  </si>
  <si>
    <t>География</t>
  </si>
  <si>
    <t>ОУД. 07</t>
  </si>
  <si>
    <t>ОУД. 08</t>
  </si>
  <si>
    <t>ОУД.09</t>
  </si>
  <si>
    <t>ОУД.10</t>
  </si>
  <si>
    <t>ОУД.11</t>
  </si>
  <si>
    <t>История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</si>
  <si>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</si>
  <si>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</si>
  <si>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</si>
  <si>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</si>
  <si>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</si>
  <si>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</si>
  <si>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</si>
  <si>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</si>
  <si>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</si>
  <si>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</si>
  <si>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</si>
  <si>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</si>
  <si>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</si>
  <si>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ПМ.02</t>
  </si>
  <si>
    <t>УП.00</t>
  </si>
  <si>
    <t>Учебная практика</t>
  </si>
  <si>
    <t>ПДП.00</t>
  </si>
  <si>
    <t>Производственная практика (преддипломная)</t>
  </si>
  <si>
    <t>ГИА.00</t>
  </si>
  <si>
    <t>Государственная (итоговая) аттестация</t>
  </si>
  <si>
    <t>Коды формируемых компетенций</t>
  </si>
  <si>
    <t>17 недель</t>
  </si>
  <si>
    <t>22 недели</t>
  </si>
  <si>
    <t>16 недель</t>
  </si>
  <si>
    <t>14 недель</t>
  </si>
  <si>
    <t>ПА.00</t>
  </si>
  <si>
    <t>Промежуточная аттестация</t>
  </si>
  <si>
    <t>Математика: алгебра, начала математического анализа, геометрия</t>
  </si>
  <si>
    <t>Русский язык и литература</t>
  </si>
  <si>
    <t>Обществознание (включая экономику и право)</t>
  </si>
  <si>
    <t>Обязательная часть циклов ППССЗ</t>
  </si>
  <si>
    <t>ОП.01.</t>
  </si>
  <si>
    <t>ОП.02.</t>
  </si>
  <si>
    <t>ОП.03.</t>
  </si>
  <si>
    <t>ОП.04.</t>
  </si>
  <si>
    <t>Русский язык и кульутра речи</t>
  </si>
  <si>
    <t>Безопасность жизнедеятельности</t>
  </si>
  <si>
    <t>МДК 01.01</t>
  </si>
  <si>
    <t>Всего часов обучения по учебным циклам ППССЗ</t>
  </si>
  <si>
    <t>5 нед</t>
  </si>
  <si>
    <t>2 нед</t>
  </si>
  <si>
    <t>ПП.00</t>
  </si>
  <si>
    <t>Производственная практика (по профилю специальности)</t>
  </si>
  <si>
    <t>1 нед</t>
  </si>
  <si>
    <t>ГИА.01</t>
  </si>
  <si>
    <t>Подготовка выпускной квалификационной работы</t>
  </si>
  <si>
    <t>Государственный экзамен</t>
  </si>
  <si>
    <t>ОГПОБУ "Биробиджанский колледж культуры и искусств"</t>
  </si>
  <si>
    <t>МДК 02.01</t>
  </si>
  <si>
    <t>Русский язык</t>
  </si>
  <si>
    <t>Литература</t>
  </si>
  <si>
    <t>21 неделя</t>
  </si>
  <si>
    <t>Экология*</t>
  </si>
  <si>
    <t>ОУД.13</t>
  </si>
  <si>
    <t>Эффективное поведение на рынке труда ДВ региона</t>
  </si>
  <si>
    <t>Общие учебные дисциплины</t>
  </si>
  <si>
    <t>Учебные дисциплины по выбору из обязательных предметных областей</t>
  </si>
  <si>
    <t>ОК - 1-8</t>
  </si>
  <si>
    <t>ОК - 1,3, 4, 6, 8, 10</t>
  </si>
  <si>
    <t>ОК - 4-6, 8, 9</t>
  </si>
  <si>
    <t>ОК - 2-4, 6, 8, 10</t>
  </si>
  <si>
    <t>ЕН.00</t>
  </si>
  <si>
    <t>Математический и общий естественнонаучный учебный цикл</t>
  </si>
  <si>
    <t>ЕН.01.</t>
  </si>
  <si>
    <t>Информационные ресурсы</t>
  </si>
  <si>
    <t>ОК - 2-9, ПК - 1.1, 1.5, 2.2, 2.3</t>
  </si>
  <si>
    <t>Экологические основы природопользования</t>
  </si>
  <si>
    <t>ОК - 1-9, ПК - 1.2</t>
  </si>
  <si>
    <t>Народное художественное творчество</t>
  </si>
  <si>
    <t>ОК - 1-9, ПК - 1.2, 1.3, 1.4, 2.1, 2.2</t>
  </si>
  <si>
    <t>История отечественной культуры</t>
  </si>
  <si>
    <t>ОК - 1-9. ПК - 1.2, 2.2</t>
  </si>
  <si>
    <t>ОК - 1-10</t>
  </si>
  <si>
    <t>Организация социально-культурной деятельности</t>
  </si>
  <si>
    <t>ОК - 1-9, ПК - 1.1-1.5</t>
  </si>
  <si>
    <t>Организационно-управленческая деятельность</t>
  </si>
  <si>
    <t>Орагнизационно-творческая деятельность</t>
  </si>
  <si>
    <t>Основы режиссерского и сценарного мастерства</t>
  </si>
  <si>
    <t>МДК 02.02</t>
  </si>
  <si>
    <t>Исполнительская подготовка</t>
  </si>
  <si>
    <t xml:space="preserve">Специальность 51.02.02 Социально-культурная деятельность </t>
  </si>
  <si>
    <t>по виду (организация и постановка культурно-массовых мероприятий и театрализованных представлений)</t>
  </si>
  <si>
    <t>Квалификация: организатор социально-культурной деятельности</t>
  </si>
  <si>
    <t>ОК - 1-9, ПК - 2.1-2.5</t>
  </si>
  <si>
    <t>Вариативная часть учебных циклов ППССЗ</t>
  </si>
  <si>
    <t>ОК - 1-9, ПК - 1.1-1.5, 2.1-2.5</t>
  </si>
  <si>
    <t>3 нед</t>
  </si>
  <si>
    <t>Защита выпускной квалификационной работы (по видам)</t>
  </si>
  <si>
    <t>Режиссура культурно-массовых мероприятий и театрализованных представлений</t>
  </si>
  <si>
    <t>Основы актерского мастерства</t>
  </si>
  <si>
    <t>Словесное действие</t>
  </si>
  <si>
    <t>Сценарная композиция</t>
  </si>
  <si>
    <t>Техника сцены и сценография</t>
  </si>
  <si>
    <t>Основы драматургии</t>
  </si>
  <si>
    <t>Социально-культурная деятельность</t>
  </si>
  <si>
    <t>Экономика и менеджмент социально-культурной сферы</t>
  </si>
  <si>
    <t>Сценическая пластика</t>
  </si>
  <si>
    <t>Психология общения</t>
  </si>
  <si>
    <t>Литература (отечественная и зарубежная)</t>
  </si>
  <si>
    <t>Методика работы с творческим коллективом</t>
  </si>
  <si>
    <t>Музыкальное оформление культурно-досуговых программ</t>
  </si>
  <si>
    <t>Техническое оформление культурно-досуговых программ</t>
  </si>
  <si>
    <t>Современные формы досуга</t>
  </si>
  <si>
    <t>индивидуальные</t>
  </si>
  <si>
    <t>ОБЖ + 4 часа</t>
  </si>
  <si>
    <t>Естествознание + 2 часа</t>
  </si>
  <si>
    <t>Экология + 19 часов для возможности более подробно изучать дисциплину (для проведеиня экологических акций)</t>
  </si>
  <si>
    <t>14 часов - Эффективное поведение на рынке труда ДВ региона</t>
  </si>
  <si>
    <t>39 часов - дополнительные:</t>
  </si>
  <si>
    <t>Всего часов обучения по учебным циклам ППССЗ, включая федеральный компонент среднего общего образования</t>
  </si>
  <si>
    <t>Грим</t>
  </si>
  <si>
    <t>Танец</t>
  </si>
  <si>
    <t>Режиссура обряда и региональных праздников</t>
  </si>
  <si>
    <t>Режиссура эстрадных программ</t>
  </si>
  <si>
    <t>Режиссура рекламы</t>
  </si>
  <si>
    <t>Искусство шоумена</t>
  </si>
  <si>
    <t>=2</t>
  </si>
  <si>
    <t>=3</t>
  </si>
  <si>
    <t>=8</t>
  </si>
  <si>
    <t>=12</t>
  </si>
  <si>
    <t>=6</t>
  </si>
  <si>
    <t>=14</t>
  </si>
  <si>
    <t>=4</t>
  </si>
  <si>
    <t>=10</t>
  </si>
  <si>
    <t>=16</t>
  </si>
  <si>
    <t>=18</t>
  </si>
  <si>
    <t>8</t>
  </si>
  <si>
    <t>32</t>
  </si>
  <si>
    <t>44</t>
  </si>
  <si>
    <t>62</t>
  </si>
  <si>
    <t>65</t>
  </si>
  <si>
    <t>набор 2016 года</t>
  </si>
</sst>
</file>

<file path=xl/styles.xml><?xml version="1.0" encoding="utf-8"?>
<styleSheet xmlns="http://schemas.openxmlformats.org/spreadsheetml/2006/main">
  <fonts count="33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color indexed="8"/>
      <name val="Times New Roman"/>
      <family val="1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i/>
      <sz val="8"/>
      <name val="Arial Cyr"/>
      <family val="2"/>
      <charset val="204"/>
    </font>
    <font>
      <sz val="7"/>
      <name val="Arial Cyr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color theme="0" tint="-0.14999847407452621"/>
      <name val="Arial Cyr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18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Protection="1">
      <protection locked="0"/>
    </xf>
    <xf numFmtId="0" fontId="19" fillId="0" borderId="0" xfId="0" applyFont="1" applyFill="1"/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</xf>
    <xf numFmtId="1" fontId="0" fillId="0" borderId="12" xfId="0" applyNumberForma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22" fillId="0" borderId="0" xfId="0" applyFont="1" applyFill="1" applyBorder="1"/>
    <xf numFmtId="0" fontId="22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0" xfId="0" applyFont="1" applyFill="1"/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 applyProtection="1">
      <alignment vertical="center" wrapText="1"/>
      <protection locked="0"/>
    </xf>
    <xf numFmtId="0" fontId="27" fillId="18" borderId="13" xfId="0" applyFont="1" applyFill="1" applyBorder="1" applyAlignment="1">
      <alignment vertical="center"/>
    </xf>
    <xf numFmtId="0" fontId="27" fillId="18" borderId="18" xfId="0" applyFont="1" applyFill="1" applyBorder="1" applyAlignment="1" applyProtection="1">
      <alignment vertical="center" wrapText="1"/>
      <protection locked="0"/>
    </xf>
    <xf numFmtId="0" fontId="0" fillId="18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27" fillId="18" borderId="19" xfId="0" applyFont="1" applyFill="1" applyBorder="1" applyAlignment="1">
      <alignment vertical="center" wrapText="1"/>
    </xf>
    <xf numFmtId="0" fontId="27" fillId="18" borderId="20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 wrapText="1"/>
    </xf>
    <xf numFmtId="0" fontId="0" fillId="18" borderId="21" xfId="0" applyFill="1" applyBorder="1" applyAlignment="1">
      <alignment horizontal="center" vertical="center"/>
    </xf>
    <xf numFmtId="0" fontId="20" fillId="18" borderId="22" xfId="0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vertical="center" wrapText="1"/>
      <protection locked="0"/>
    </xf>
    <xf numFmtId="0" fontId="0" fillId="18" borderId="13" xfId="0" applyFont="1" applyFill="1" applyBorder="1" applyAlignment="1">
      <alignment vertical="center"/>
    </xf>
    <xf numFmtId="0" fontId="27" fillId="18" borderId="25" xfId="0" applyFont="1" applyFill="1" applyBorder="1" applyAlignment="1" applyProtection="1">
      <alignment vertical="center" wrapText="1"/>
      <protection locked="0"/>
    </xf>
    <xf numFmtId="0" fontId="24" fillId="1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" fontId="0" fillId="0" borderId="10" xfId="0" applyNumberFormat="1" applyFill="1" applyBorder="1" applyAlignment="1" applyProtection="1">
      <alignment horizontal="center" vertical="center"/>
    </xf>
    <xf numFmtId="0" fontId="27" fillId="18" borderId="26" xfId="0" applyFont="1" applyFill="1" applyBorder="1" applyAlignment="1">
      <alignment vertical="center"/>
    </xf>
    <xf numFmtId="0" fontId="0" fillId="18" borderId="27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18" borderId="29" xfId="0" applyFont="1" applyFill="1" applyBorder="1" applyAlignment="1">
      <alignment vertical="center"/>
    </xf>
    <xf numFmtId="0" fontId="27" fillId="18" borderId="29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18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vertical="center"/>
    </xf>
    <xf numFmtId="0" fontId="0" fillId="18" borderId="18" xfId="0" applyFill="1" applyBorder="1" applyAlignment="1">
      <alignment vertical="center"/>
    </xf>
    <xf numFmtId="0" fontId="27" fillId="18" borderId="18" xfId="0" applyFont="1" applyFill="1" applyBorder="1" applyAlignment="1">
      <alignment vertical="center" wrapText="1"/>
    </xf>
    <xf numFmtId="0" fontId="0" fillId="18" borderId="18" xfId="0" applyFont="1" applyFill="1" applyBorder="1" applyAlignment="1">
      <alignment vertical="center"/>
    </xf>
    <xf numFmtId="0" fontId="0" fillId="18" borderId="10" xfId="0" applyFont="1" applyFill="1" applyBorder="1" applyAlignment="1" applyProtection="1">
      <alignment horizontal="center" vertical="center"/>
      <protection locked="0"/>
    </xf>
    <xf numFmtId="0" fontId="20" fillId="18" borderId="10" xfId="0" applyFont="1" applyFill="1" applyBorder="1" applyAlignment="1" applyProtection="1">
      <alignment horizontal="center" vertical="center" wrapText="1"/>
      <protection locked="0"/>
    </xf>
    <xf numFmtId="1" fontId="2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 applyProtection="1">
      <alignment horizontal="center" vertical="center"/>
      <protection locked="0"/>
    </xf>
    <xf numFmtId="0" fontId="27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30" xfId="0" applyFill="1" applyBorder="1" applyAlignment="1">
      <alignment horizontal="center" vertical="center"/>
    </xf>
    <xf numFmtId="0" fontId="0" fillId="18" borderId="31" xfId="0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3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0" fillId="18" borderId="33" xfId="0" applyFont="1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10" xfId="0" applyFill="1" applyBorder="1" applyAlignment="1" applyProtection="1">
      <alignment horizontal="center" vertical="center"/>
      <protection locked="0"/>
    </xf>
    <xf numFmtId="0" fontId="27" fillId="18" borderId="35" xfId="0" applyFont="1" applyFill="1" applyBorder="1" applyAlignment="1" applyProtection="1">
      <alignment vertical="center" wrapText="1"/>
      <protection locked="0"/>
    </xf>
    <xf numFmtId="0" fontId="30" fillId="18" borderId="10" xfId="0" applyFont="1" applyFill="1" applyBorder="1" applyAlignment="1">
      <alignment horizontal="center" vertical="center"/>
    </xf>
    <xf numFmtId="0" fontId="0" fillId="18" borderId="13" xfId="0" applyFill="1" applyBorder="1" applyAlignment="1">
      <alignment vertical="center"/>
    </xf>
    <xf numFmtId="1" fontId="0" fillId="0" borderId="36" xfId="0" applyNumberFormat="1" applyFill="1" applyBorder="1" applyAlignment="1" applyProtection="1">
      <alignment horizontal="center" vertical="center"/>
    </xf>
    <xf numFmtId="0" fontId="0" fillId="0" borderId="0" xfId="0" applyAlignment="1"/>
    <xf numFmtId="0" fontId="32" fillId="18" borderId="10" xfId="0" applyFont="1" applyFill="1" applyBorder="1" applyAlignment="1">
      <alignment horizontal="left" vertical="center" wrapText="1"/>
    </xf>
    <xf numFmtId="0" fontId="27" fillId="18" borderId="18" xfId="0" applyFont="1" applyFill="1" applyBorder="1" applyAlignment="1">
      <alignment vertical="center"/>
    </xf>
    <xf numFmtId="0" fontId="0" fillId="18" borderId="18" xfId="0" applyFill="1" applyBorder="1" applyAlignment="1" applyProtection="1">
      <alignment vertical="center" wrapText="1"/>
      <protection locked="0"/>
    </xf>
    <xf numFmtId="0" fontId="0" fillId="18" borderId="37" xfId="0" applyFill="1" applyBorder="1" applyAlignment="1">
      <alignment vertical="center"/>
    </xf>
    <xf numFmtId="0" fontId="0" fillId="18" borderId="37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</xf>
    <xf numFmtId="0" fontId="27" fillId="19" borderId="13" xfId="0" applyFont="1" applyFill="1" applyBorder="1" applyAlignment="1">
      <alignment vertical="center"/>
    </xf>
    <xf numFmtId="0" fontId="27" fillId="19" borderId="25" xfId="0" applyFont="1" applyFill="1" applyBorder="1" applyAlignment="1" applyProtection="1">
      <alignment vertical="center" wrapText="1"/>
      <protection locked="0"/>
    </xf>
    <xf numFmtId="0" fontId="0" fillId="19" borderId="24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27" fillId="19" borderId="10" xfId="0" applyFont="1" applyFill="1" applyBorder="1" applyAlignment="1" applyProtection="1">
      <alignment horizontal="center" vertical="center"/>
      <protection locked="0"/>
    </xf>
    <xf numFmtId="0" fontId="20" fillId="19" borderId="10" xfId="0" applyFont="1" applyFill="1" applyBorder="1" applyAlignment="1" applyProtection="1">
      <alignment horizontal="center" vertical="center" wrapText="1"/>
      <protection locked="0"/>
    </xf>
    <xf numFmtId="1" fontId="20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19" borderId="10" xfId="0" applyFont="1" applyFill="1" applyBorder="1" applyAlignment="1">
      <alignment horizontal="center" vertical="center"/>
    </xf>
    <xf numFmtId="0" fontId="22" fillId="19" borderId="32" xfId="0" applyFont="1" applyFill="1" applyBorder="1" applyAlignment="1">
      <alignment horizontal="left" vertical="center" wrapText="1"/>
    </xf>
    <xf numFmtId="0" fontId="31" fillId="18" borderId="10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1" fontId="0" fillId="0" borderId="14" xfId="0" applyNumberFormat="1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center"/>
    </xf>
    <xf numFmtId="0" fontId="27" fillId="19" borderId="32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>
      <alignment vertical="center"/>
    </xf>
    <xf numFmtId="0" fontId="27" fillId="0" borderId="25" xfId="0" applyFont="1" applyFill="1" applyBorder="1" applyAlignment="1" applyProtection="1">
      <alignment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vertical="center"/>
    </xf>
    <xf numFmtId="49" fontId="24" fillId="18" borderId="10" xfId="0" applyNumberFormat="1" applyFon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0" fillId="19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22" fillId="18" borderId="10" xfId="0" applyNumberFormat="1" applyFont="1" applyFill="1" applyBorder="1" applyAlignment="1">
      <alignment horizontal="center" vertical="center"/>
    </xf>
    <xf numFmtId="49" fontId="30" fillId="18" borderId="10" xfId="0" applyNumberFormat="1" applyFont="1" applyFill="1" applyBorder="1" applyAlignment="1">
      <alignment horizontal="center" vertical="center"/>
    </xf>
    <xf numFmtId="49" fontId="0" fillId="0" borderId="36" xfId="0" applyNumberFormat="1" applyFill="1" applyBorder="1" applyAlignment="1" applyProtection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/>
    </xf>
    <xf numFmtId="49" fontId="0" fillId="19" borderId="32" xfId="0" applyNumberFormat="1" applyFill="1" applyBorder="1" applyAlignment="1">
      <alignment horizontal="center" vertical="center"/>
    </xf>
    <xf numFmtId="49" fontId="22" fillId="18" borderId="32" xfId="0" applyNumberFormat="1" applyFont="1" applyFill="1" applyBorder="1" applyAlignment="1">
      <alignment horizontal="center" vertical="center"/>
    </xf>
    <xf numFmtId="49" fontId="22" fillId="18" borderId="42" xfId="0" applyNumberFormat="1" applyFont="1" applyFill="1" applyBorder="1" applyAlignment="1">
      <alignment horizontal="center" vertical="center"/>
    </xf>
    <xf numFmtId="49" fontId="22" fillId="18" borderId="43" xfId="0" applyNumberFormat="1" applyFont="1" applyFill="1" applyBorder="1" applyAlignment="1">
      <alignment horizontal="center" vertical="center"/>
    </xf>
    <xf numFmtId="49" fontId="27" fillId="19" borderId="3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/>
    <xf numFmtId="0" fontId="20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/>
    <xf numFmtId="0" fontId="22" fillId="18" borderId="32" xfId="0" applyFont="1" applyFill="1" applyBorder="1" applyAlignment="1">
      <alignment horizontal="left" vertical="center" wrapText="1"/>
    </xf>
    <xf numFmtId="0" fontId="22" fillId="18" borderId="42" xfId="0" applyFont="1" applyFill="1" applyBorder="1" applyAlignment="1">
      <alignment horizontal="left" vertical="center" wrapText="1"/>
    </xf>
    <xf numFmtId="0" fontId="22" fillId="18" borderId="43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center" vertical="center" textRotation="90" wrapText="1"/>
    </xf>
    <xf numFmtId="0" fontId="19" fillId="0" borderId="42" xfId="0" applyFont="1" applyFill="1" applyBorder="1" applyAlignment="1">
      <alignment horizontal="center" vertical="center" textRotation="90" wrapText="1"/>
    </xf>
    <xf numFmtId="0" fontId="19" fillId="0" borderId="43" xfId="0" applyFont="1" applyFill="1" applyBorder="1" applyAlignment="1">
      <alignment horizontal="center" vertical="center" textRotation="90" wrapText="1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27" fillId="18" borderId="32" xfId="0" applyFont="1" applyFill="1" applyBorder="1" applyAlignment="1" applyProtection="1">
      <alignment horizontal="center" vertical="center"/>
      <protection locked="0"/>
    </xf>
    <xf numFmtId="0" fontId="27" fillId="18" borderId="43" xfId="0" applyFont="1" applyFill="1" applyBorder="1" applyAlignment="1" applyProtection="1">
      <alignment horizontal="center" vertic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16"/>
  <sheetViews>
    <sheetView tabSelected="1" topLeftCell="D1" zoomScale="75" zoomScaleNormal="75" workbookViewId="0">
      <selection activeCell="U88" activeCellId="1" sqref="A1:W1 A1:W88"/>
    </sheetView>
  </sheetViews>
  <sheetFormatPr defaultColWidth="9.1796875" defaultRowHeight="12.5"/>
  <cols>
    <col min="1" max="1" width="9.1796875" style="3" customWidth="1"/>
    <col min="2" max="2" width="48" style="3" customWidth="1"/>
    <col min="3" max="3" width="5.26953125" style="4" customWidth="1"/>
    <col min="4" max="4" width="5.36328125" style="4" customWidth="1"/>
    <col min="5" max="5" width="6.36328125" style="4" customWidth="1"/>
    <col min="6" max="6" width="6.26953125" style="4" customWidth="1"/>
    <col min="7" max="7" width="0" style="4" hidden="1" customWidth="1"/>
    <col min="8" max="8" width="5.81640625" style="4" customWidth="1"/>
    <col min="9" max="9" width="8.26953125" style="3" customWidth="1"/>
    <col min="10" max="12" width="7.54296875" style="3" customWidth="1"/>
    <col min="13" max="13" width="8" style="3" customWidth="1"/>
    <col min="14" max="14" width="7.26953125" style="3" customWidth="1"/>
    <col min="15" max="15" width="8" style="3" customWidth="1"/>
    <col min="16" max="16" width="7.26953125" style="3" customWidth="1"/>
    <col min="17" max="17" width="7.81640625" style="3" customWidth="1"/>
    <col min="18" max="18" width="7.1796875" style="3" customWidth="1"/>
    <col min="19" max="19" width="7.81640625" style="3" customWidth="1"/>
    <col min="20" max="20" width="7.08984375" style="3" customWidth="1"/>
    <col min="21" max="21" width="14.26953125" style="66" customWidth="1"/>
    <col min="22" max="22" width="8.453125" style="3" customWidth="1"/>
    <col min="23" max="23" width="6" style="3" customWidth="1"/>
    <col min="24" max="24" width="9.1796875" style="1"/>
    <col min="25" max="76" width="2.26953125" style="1" customWidth="1"/>
    <col min="77" max="102" width="9.1796875" style="1"/>
    <col min="103" max="16384" width="9.1796875" style="3"/>
  </cols>
  <sheetData>
    <row r="1" spans="1:102" ht="13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102" ht="13">
      <c r="A2" s="155" t="s">
        <v>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102" ht="8" customHeight="1">
      <c r="B3" s="4"/>
    </row>
    <row r="4" spans="1:102" ht="14.25" customHeight="1">
      <c r="B4" s="4"/>
      <c r="H4" s="167" t="s">
        <v>124</v>
      </c>
      <c r="I4" s="168"/>
      <c r="J4" s="168"/>
      <c r="K4" s="168"/>
      <c r="L4" s="168"/>
      <c r="M4" s="168"/>
      <c r="N4" s="168"/>
      <c r="O4" s="168"/>
      <c r="P4" s="168"/>
      <c r="Q4" s="169"/>
      <c r="R4" s="169"/>
      <c r="S4" s="169"/>
      <c r="T4" s="106"/>
      <c r="U4" s="67"/>
      <c r="V4" s="4"/>
      <c r="W4" s="4"/>
    </row>
    <row r="5" spans="1:102" ht="15" customHeight="1">
      <c r="B5" s="4"/>
      <c r="H5" s="3" t="s">
        <v>125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7"/>
      <c r="V5" s="4"/>
      <c r="W5" s="4"/>
    </row>
    <row r="6" spans="1:102" ht="29.5" customHeight="1">
      <c r="B6" s="4"/>
      <c r="H6" s="3" t="s">
        <v>126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7"/>
      <c r="V6" s="4"/>
      <c r="W6" s="4"/>
    </row>
    <row r="7" spans="1:102">
      <c r="H7" s="156" t="s">
        <v>175</v>
      </c>
      <c r="I7" s="157"/>
      <c r="J7" s="157"/>
      <c r="K7" s="157"/>
      <c r="L7" s="157"/>
      <c r="M7" s="157"/>
      <c r="N7" s="157"/>
      <c r="O7" s="157"/>
      <c r="P7" s="7"/>
    </row>
    <row r="8" spans="1:102" ht="12.75" customHeight="1">
      <c r="K8" s="8"/>
      <c r="L8" s="8"/>
      <c r="M8" s="35"/>
      <c r="N8" s="35"/>
      <c r="O8" s="35"/>
      <c r="P8" s="35"/>
      <c r="Q8" s="35"/>
      <c r="R8" s="35"/>
      <c r="S8" s="35"/>
      <c r="T8" s="35"/>
      <c r="U8" s="68"/>
      <c r="V8" s="9"/>
      <c r="W8" s="9"/>
    </row>
    <row r="9" spans="1:102" s="12" customFormat="1" ht="14.5" thickBot="1">
      <c r="A9" s="158" t="s">
        <v>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</row>
    <row r="10" spans="1:102" s="12" customFormat="1" ht="25.5" customHeight="1" thickBot="1">
      <c r="A10" s="159" t="s">
        <v>20</v>
      </c>
      <c r="B10" s="160" t="s">
        <v>21</v>
      </c>
      <c r="C10" s="163" t="s">
        <v>1</v>
      </c>
      <c r="D10" s="163"/>
      <c r="E10" s="163"/>
      <c r="F10" s="163"/>
      <c r="G10" s="163"/>
      <c r="H10" s="163"/>
      <c r="I10" s="164" t="s">
        <v>25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6"/>
      <c r="V10" s="13"/>
      <c r="W10" s="14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</row>
    <row r="11" spans="1:102" s="12" customFormat="1" ht="14.25" customHeight="1" thickBot="1">
      <c r="A11" s="159"/>
      <c r="B11" s="161"/>
      <c r="C11" s="175" t="s">
        <v>2</v>
      </c>
      <c r="D11" s="175" t="s">
        <v>3</v>
      </c>
      <c r="E11" s="180" t="s">
        <v>4</v>
      </c>
      <c r="F11" s="181" t="s">
        <v>5</v>
      </c>
      <c r="G11" s="178" t="s">
        <v>5</v>
      </c>
      <c r="H11" s="179" t="s">
        <v>6</v>
      </c>
      <c r="I11" s="34" t="s">
        <v>7</v>
      </c>
      <c r="J11" s="34"/>
      <c r="K11" s="34" t="s">
        <v>8</v>
      </c>
      <c r="L11" s="34"/>
      <c r="M11" s="34" t="s">
        <v>9</v>
      </c>
      <c r="N11" s="34"/>
      <c r="O11" s="34" t="s">
        <v>10</v>
      </c>
      <c r="P11" s="34"/>
      <c r="Q11" s="34" t="s">
        <v>11</v>
      </c>
      <c r="R11" s="34"/>
      <c r="S11" s="34" t="s">
        <v>12</v>
      </c>
      <c r="T11" s="34"/>
      <c r="U11" s="69"/>
      <c r="V11" s="13"/>
      <c r="W11" s="14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</row>
    <row r="12" spans="1:102" s="12" customFormat="1" ht="42.5" customHeight="1" thickBot="1">
      <c r="A12" s="159"/>
      <c r="B12" s="161"/>
      <c r="C12" s="176"/>
      <c r="D12" s="176"/>
      <c r="E12" s="180"/>
      <c r="F12" s="181"/>
      <c r="G12" s="178"/>
      <c r="H12" s="179"/>
      <c r="I12" s="72"/>
      <c r="J12" s="72" t="s">
        <v>147</v>
      </c>
      <c r="K12" s="78"/>
      <c r="L12" s="72" t="s">
        <v>147</v>
      </c>
      <c r="M12" s="72"/>
      <c r="N12" s="72" t="s">
        <v>147</v>
      </c>
      <c r="O12" s="72"/>
      <c r="P12" s="72" t="s">
        <v>147</v>
      </c>
      <c r="Q12" s="72"/>
      <c r="R12" s="72" t="s">
        <v>147</v>
      </c>
      <c r="S12" s="72"/>
      <c r="T12" s="72" t="s">
        <v>147</v>
      </c>
      <c r="U12" s="72" t="s">
        <v>64</v>
      </c>
      <c r="V12" s="16"/>
      <c r="W12" s="1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</row>
    <row r="13" spans="1:102" s="12" customFormat="1" ht="18" customHeight="1" thickBot="1">
      <c r="A13" s="159"/>
      <c r="B13" s="162"/>
      <c r="C13" s="177"/>
      <c r="D13" s="177"/>
      <c r="E13" s="180"/>
      <c r="F13" s="181"/>
      <c r="G13" s="15" t="s">
        <v>13</v>
      </c>
      <c r="H13" s="179"/>
      <c r="I13" s="72" t="s">
        <v>65</v>
      </c>
      <c r="J13" s="72"/>
      <c r="K13" s="78" t="s">
        <v>66</v>
      </c>
      <c r="L13" s="78"/>
      <c r="M13" s="72" t="s">
        <v>67</v>
      </c>
      <c r="N13" s="72"/>
      <c r="O13" s="72" t="s">
        <v>95</v>
      </c>
      <c r="P13" s="72"/>
      <c r="Q13" s="72" t="s">
        <v>67</v>
      </c>
      <c r="R13" s="72"/>
      <c r="S13" s="72" t="s">
        <v>68</v>
      </c>
      <c r="T13" s="148"/>
      <c r="U13" s="73"/>
      <c r="V13" s="17"/>
      <c r="W13" s="14"/>
      <c r="X13" s="11"/>
      <c r="Y13" s="14"/>
      <c r="Z13" s="14"/>
      <c r="AA13" s="14"/>
      <c r="AB13" s="14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</row>
    <row r="14" spans="1:102" s="11" customFormat="1" ht="27" customHeight="1" thickBot="1">
      <c r="A14" s="47" t="s">
        <v>22</v>
      </c>
      <c r="B14" s="48" t="s">
        <v>23</v>
      </c>
      <c r="C14" s="49"/>
      <c r="D14" s="50"/>
      <c r="E14" s="51">
        <v>2106</v>
      </c>
      <c r="F14" s="51">
        <v>1404</v>
      </c>
      <c r="G14" s="51" t="e">
        <f>SUM(G15:G31)</f>
        <v>#REF!</v>
      </c>
      <c r="H14" s="51">
        <v>702</v>
      </c>
      <c r="I14" s="57"/>
      <c r="J14" s="138"/>
      <c r="K14" s="57"/>
      <c r="L14" s="138"/>
      <c r="M14" s="57"/>
      <c r="N14" s="138"/>
      <c r="O14" s="57"/>
      <c r="P14" s="138"/>
      <c r="Q14" s="57"/>
      <c r="R14" s="138"/>
      <c r="S14" s="57"/>
      <c r="T14" s="138"/>
      <c r="U14" s="74"/>
      <c r="V14" s="17"/>
      <c r="W14" s="14"/>
      <c r="Y14" s="14"/>
      <c r="Z14" s="14"/>
      <c r="AA14" s="14"/>
      <c r="AB14" s="14"/>
    </row>
    <row r="15" spans="1:102" s="11" customFormat="1" ht="16" customHeight="1" thickBot="1">
      <c r="A15" s="79" t="s">
        <v>24</v>
      </c>
      <c r="B15" s="46" t="s">
        <v>26</v>
      </c>
      <c r="C15" s="62"/>
      <c r="D15" s="63"/>
      <c r="E15" s="51">
        <v>2106</v>
      </c>
      <c r="F15" s="84">
        <v>1404</v>
      </c>
      <c r="G15" s="85">
        <f t="shared" ref="G15:G33" si="0">E15*0.4</f>
        <v>842.40000000000009</v>
      </c>
      <c r="H15" s="85">
        <f t="shared" ref="H15:H51" si="1">SUM(E15-F15)</f>
        <v>702</v>
      </c>
      <c r="I15" s="59"/>
      <c r="J15" s="139"/>
      <c r="K15" s="59"/>
      <c r="L15" s="139"/>
      <c r="M15" s="59"/>
      <c r="N15" s="139"/>
      <c r="O15" s="59"/>
      <c r="P15" s="139"/>
      <c r="Q15" s="59"/>
      <c r="R15" s="139"/>
      <c r="S15" s="59"/>
      <c r="T15" s="139"/>
      <c r="U15" s="76"/>
    </row>
    <row r="16" spans="1:102" s="11" customFormat="1" ht="13.5" thickBot="1">
      <c r="A16" s="80"/>
      <c r="B16" s="81" t="s">
        <v>99</v>
      </c>
      <c r="C16" s="44"/>
      <c r="D16" s="45"/>
      <c r="E16" s="89">
        <v>1168</v>
      </c>
      <c r="F16" s="84">
        <v>779</v>
      </c>
      <c r="G16" s="85">
        <f t="shared" si="0"/>
        <v>467.20000000000005</v>
      </c>
      <c r="H16" s="85">
        <f t="shared" si="1"/>
        <v>389</v>
      </c>
      <c r="I16" s="59"/>
      <c r="J16" s="139"/>
      <c r="K16" s="59"/>
      <c r="L16" s="139"/>
      <c r="M16" s="59"/>
      <c r="N16" s="139"/>
      <c r="O16" s="59"/>
      <c r="P16" s="139"/>
      <c r="Q16" s="59"/>
      <c r="R16" s="139"/>
      <c r="S16" s="59"/>
      <c r="T16" s="139"/>
      <c r="U16" s="76"/>
    </row>
    <row r="17" spans="1:21" s="11" customFormat="1" ht="13.5" thickBot="1">
      <c r="A17" s="36" t="s">
        <v>27</v>
      </c>
      <c r="B17" s="37" t="s">
        <v>14</v>
      </c>
      <c r="C17" s="19"/>
      <c r="D17" s="18">
        <v>2</v>
      </c>
      <c r="E17" s="86">
        <v>175</v>
      </c>
      <c r="F17" s="87">
        <f t="shared" ref="F17:F31" si="2">SUM(I17:U17)</f>
        <v>117</v>
      </c>
      <c r="G17" s="88">
        <f t="shared" si="0"/>
        <v>70</v>
      </c>
      <c r="H17" s="88">
        <f t="shared" si="1"/>
        <v>58</v>
      </c>
      <c r="I17" s="58">
        <v>51</v>
      </c>
      <c r="J17" s="140"/>
      <c r="K17" s="58">
        <v>66</v>
      </c>
      <c r="L17" s="140"/>
      <c r="M17" s="58"/>
      <c r="N17" s="140"/>
      <c r="O17" s="58"/>
      <c r="P17" s="140"/>
      <c r="Q17" s="58"/>
      <c r="R17" s="140"/>
      <c r="S17" s="58"/>
      <c r="T17" s="140"/>
      <c r="U17" s="75"/>
    </row>
    <row r="18" spans="1:21" s="11" customFormat="1" ht="25.5" thickBot="1">
      <c r="A18" s="36" t="s">
        <v>28</v>
      </c>
      <c r="B18" s="38" t="s">
        <v>71</v>
      </c>
      <c r="C18" s="19">
        <v>2</v>
      </c>
      <c r="D18" s="18"/>
      <c r="E18" s="86">
        <v>234</v>
      </c>
      <c r="F18" s="87">
        <f t="shared" si="2"/>
        <v>156</v>
      </c>
      <c r="G18" s="88">
        <f t="shared" si="0"/>
        <v>93.600000000000009</v>
      </c>
      <c r="H18" s="88">
        <f t="shared" si="1"/>
        <v>78</v>
      </c>
      <c r="I18" s="58">
        <v>68</v>
      </c>
      <c r="J18" s="140"/>
      <c r="K18" s="58">
        <v>88</v>
      </c>
      <c r="L18" s="140"/>
      <c r="M18" s="58"/>
      <c r="N18" s="140"/>
      <c r="O18" s="58"/>
      <c r="P18" s="140"/>
      <c r="Q18" s="58"/>
      <c r="R18" s="140"/>
      <c r="S18" s="58"/>
      <c r="T18" s="140"/>
      <c r="U18" s="75"/>
    </row>
    <row r="19" spans="1:21" s="11" customFormat="1" ht="13.5" thickBot="1">
      <c r="A19" s="36" t="s">
        <v>29</v>
      </c>
      <c r="B19" s="38" t="s">
        <v>30</v>
      </c>
      <c r="C19" s="19"/>
      <c r="D19" s="18">
        <v>2</v>
      </c>
      <c r="E19" s="86">
        <v>176</v>
      </c>
      <c r="F19" s="87">
        <f>SUM(I19:U19)</f>
        <v>117</v>
      </c>
      <c r="G19" s="88">
        <f>E19*0.4</f>
        <v>70.400000000000006</v>
      </c>
      <c r="H19" s="88">
        <f t="shared" si="1"/>
        <v>59</v>
      </c>
      <c r="I19" s="58">
        <v>51</v>
      </c>
      <c r="J19" s="140"/>
      <c r="K19" s="58">
        <v>66</v>
      </c>
      <c r="L19" s="140"/>
      <c r="M19" s="58"/>
      <c r="N19" s="140"/>
      <c r="O19" s="58"/>
      <c r="P19" s="140"/>
      <c r="Q19" s="58"/>
      <c r="R19" s="140"/>
      <c r="S19" s="58"/>
      <c r="T19" s="140"/>
      <c r="U19" s="75"/>
    </row>
    <row r="20" spans="1:21" s="11" customFormat="1" ht="13.5" thickBot="1">
      <c r="A20" s="36" t="s">
        <v>31</v>
      </c>
      <c r="B20" s="38" t="s">
        <v>32</v>
      </c>
      <c r="C20" s="19">
        <v>5</v>
      </c>
      <c r="D20" s="18"/>
      <c r="E20" s="86">
        <v>111</v>
      </c>
      <c r="F20" s="87">
        <f t="shared" si="2"/>
        <v>74</v>
      </c>
      <c r="G20" s="88">
        <f t="shared" si="0"/>
        <v>44.400000000000006</v>
      </c>
      <c r="H20" s="88">
        <f t="shared" si="1"/>
        <v>37</v>
      </c>
      <c r="I20" s="58"/>
      <c r="J20" s="140"/>
      <c r="K20" s="58"/>
      <c r="L20" s="140"/>
      <c r="M20" s="58">
        <v>16</v>
      </c>
      <c r="N20" s="140"/>
      <c r="O20" s="58">
        <v>42</v>
      </c>
      <c r="P20" s="140"/>
      <c r="Q20" s="58">
        <v>16</v>
      </c>
      <c r="R20" s="140"/>
      <c r="S20" s="58"/>
      <c r="T20" s="140"/>
      <c r="U20" s="75"/>
    </row>
    <row r="21" spans="1:21" s="11" customFormat="1" ht="13.5" thickBot="1">
      <c r="A21" s="36" t="s">
        <v>34</v>
      </c>
      <c r="B21" s="38" t="s">
        <v>33</v>
      </c>
      <c r="C21" s="19">
        <v>2</v>
      </c>
      <c r="D21" s="18"/>
      <c r="E21" s="86">
        <v>117</v>
      </c>
      <c r="F21" s="87">
        <f t="shared" si="2"/>
        <v>78</v>
      </c>
      <c r="G21" s="88">
        <f t="shared" si="0"/>
        <v>46.800000000000004</v>
      </c>
      <c r="H21" s="88">
        <f t="shared" si="1"/>
        <v>39</v>
      </c>
      <c r="I21" s="58">
        <v>34</v>
      </c>
      <c r="J21" s="140"/>
      <c r="K21" s="58">
        <v>44</v>
      </c>
      <c r="L21" s="140"/>
      <c r="M21" s="58"/>
      <c r="N21" s="140"/>
      <c r="O21" s="58"/>
      <c r="P21" s="140"/>
      <c r="Q21" s="58"/>
      <c r="R21" s="140"/>
      <c r="S21" s="58"/>
      <c r="T21" s="140"/>
      <c r="U21" s="75"/>
    </row>
    <row r="22" spans="1:21" s="11" customFormat="1" ht="13.5" thickBot="1">
      <c r="A22" s="36" t="s">
        <v>36</v>
      </c>
      <c r="B22" s="38" t="s">
        <v>35</v>
      </c>
      <c r="C22" s="19">
        <v>3</v>
      </c>
      <c r="D22" s="18"/>
      <c r="E22" s="86">
        <v>165</v>
      </c>
      <c r="F22" s="87">
        <f t="shared" si="2"/>
        <v>110</v>
      </c>
      <c r="G22" s="88">
        <f t="shared" si="0"/>
        <v>66</v>
      </c>
      <c r="H22" s="88">
        <f t="shared" si="1"/>
        <v>55</v>
      </c>
      <c r="I22" s="58">
        <v>34</v>
      </c>
      <c r="J22" s="140"/>
      <c r="K22" s="58">
        <v>44</v>
      </c>
      <c r="L22" s="140"/>
      <c r="M22" s="58">
        <v>32</v>
      </c>
      <c r="N22" s="140"/>
      <c r="O22" s="58"/>
      <c r="P22" s="140"/>
      <c r="Q22" s="58"/>
      <c r="R22" s="140"/>
      <c r="S22" s="58"/>
      <c r="T22" s="140"/>
      <c r="U22" s="75"/>
    </row>
    <row r="23" spans="1:21" s="11" customFormat="1" ht="13.5" thickBot="1">
      <c r="A23" s="36" t="s">
        <v>38</v>
      </c>
      <c r="B23" s="38" t="s">
        <v>37</v>
      </c>
      <c r="C23" s="19"/>
      <c r="D23" s="18">
        <v>2</v>
      </c>
      <c r="E23" s="86">
        <v>108</v>
      </c>
      <c r="F23" s="87">
        <f t="shared" si="2"/>
        <v>72</v>
      </c>
      <c r="G23" s="88">
        <f t="shared" si="0"/>
        <v>43.2</v>
      </c>
      <c r="H23" s="88">
        <f t="shared" si="1"/>
        <v>36</v>
      </c>
      <c r="I23" s="58">
        <v>34</v>
      </c>
      <c r="J23" s="140"/>
      <c r="K23" s="58">
        <v>22</v>
      </c>
      <c r="L23" s="140"/>
      <c r="M23" s="58">
        <v>16</v>
      </c>
      <c r="N23" s="140"/>
      <c r="O23" s="58"/>
      <c r="P23" s="140"/>
      <c r="Q23" s="58"/>
      <c r="R23" s="140"/>
      <c r="S23" s="58"/>
      <c r="T23" s="140"/>
      <c r="U23" s="75"/>
    </row>
    <row r="24" spans="1:21" s="11" customFormat="1" ht="13.5" thickBot="1">
      <c r="A24" s="36" t="s">
        <v>39</v>
      </c>
      <c r="B24" s="38" t="s">
        <v>96</v>
      </c>
      <c r="C24" s="19"/>
      <c r="D24" s="18">
        <v>3</v>
      </c>
      <c r="E24" s="86">
        <v>82</v>
      </c>
      <c r="F24" s="87">
        <f t="shared" si="2"/>
        <v>55</v>
      </c>
      <c r="G24" s="88">
        <f t="shared" si="0"/>
        <v>32.800000000000004</v>
      </c>
      <c r="H24" s="88">
        <f t="shared" si="1"/>
        <v>27</v>
      </c>
      <c r="I24" s="58">
        <v>17</v>
      </c>
      <c r="J24" s="140"/>
      <c r="K24" s="58">
        <v>22</v>
      </c>
      <c r="L24" s="140"/>
      <c r="M24" s="58">
        <v>16</v>
      </c>
      <c r="N24" s="140"/>
      <c r="O24" s="58"/>
      <c r="P24" s="140"/>
      <c r="Q24" s="58"/>
      <c r="R24" s="140"/>
      <c r="S24" s="58"/>
      <c r="T24" s="140"/>
      <c r="U24" s="75"/>
    </row>
    <row r="25" spans="1:21" s="11" customFormat="1" ht="26.5" thickBot="1">
      <c r="A25" s="82"/>
      <c r="B25" s="46" t="s">
        <v>100</v>
      </c>
      <c r="C25" s="44"/>
      <c r="D25" s="45"/>
      <c r="E25" s="89">
        <v>938</v>
      </c>
      <c r="F25" s="85">
        <v>625</v>
      </c>
      <c r="G25" s="85" t="e">
        <f>SUM(#REF!-E25)</f>
        <v>#REF!</v>
      </c>
      <c r="H25" s="85">
        <f t="shared" si="1"/>
        <v>313</v>
      </c>
      <c r="I25" s="59"/>
      <c r="J25" s="139"/>
      <c r="K25" s="59"/>
      <c r="L25" s="139"/>
      <c r="M25" s="59"/>
      <c r="N25" s="139"/>
      <c r="O25" s="59"/>
      <c r="P25" s="139"/>
      <c r="Q25" s="59"/>
      <c r="R25" s="139"/>
      <c r="S25" s="59"/>
      <c r="T25" s="139"/>
      <c r="U25" s="76"/>
    </row>
    <row r="26" spans="1:21" s="11" customFormat="1" ht="13.5" thickBot="1">
      <c r="A26" s="36" t="s">
        <v>40</v>
      </c>
      <c r="B26" s="38" t="s">
        <v>72</v>
      </c>
      <c r="C26" s="19">
        <v>2</v>
      </c>
      <c r="D26" s="18"/>
      <c r="E26" s="86"/>
      <c r="F26" s="87">
        <f t="shared" si="2"/>
        <v>0</v>
      </c>
      <c r="G26" s="88">
        <f>E26*0.4</f>
        <v>0</v>
      </c>
      <c r="H26" s="88">
        <f t="shared" si="1"/>
        <v>0</v>
      </c>
      <c r="I26" s="58"/>
      <c r="J26" s="140"/>
      <c r="K26" s="58"/>
      <c r="L26" s="140"/>
      <c r="M26" s="58"/>
      <c r="N26" s="140"/>
      <c r="O26" s="58"/>
      <c r="P26" s="140"/>
      <c r="Q26" s="58"/>
      <c r="R26" s="140"/>
      <c r="S26" s="58"/>
      <c r="T26" s="140"/>
      <c r="U26" s="75"/>
    </row>
    <row r="27" spans="1:21" s="11" customFormat="1" ht="13.5" thickBot="1">
      <c r="A27" s="36"/>
      <c r="B27" s="38" t="s">
        <v>93</v>
      </c>
      <c r="C27" s="19"/>
      <c r="D27" s="18"/>
      <c r="E27" s="86">
        <v>234</v>
      </c>
      <c r="F27" s="87">
        <f>SUM(I27:U27)</f>
        <v>156</v>
      </c>
      <c r="G27" s="88">
        <f>E27*0.4</f>
        <v>93.600000000000009</v>
      </c>
      <c r="H27" s="88">
        <f t="shared" si="1"/>
        <v>78</v>
      </c>
      <c r="I27" s="58">
        <v>68</v>
      </c>
      <c r="J27" s="140"/>
      <c r="K27" s="58">
        <v>88</v>
      </c>
      <c r="L27" s="140"/>
      <c r="M27" s="58"/>
      <c r="N27" s="140"/>
      <c r="O27" s="58"/>
      <c r="P27" s="140"/>
      <c r="Q27" s="58"/>
      <c r="R27" s="140"/>
      <c r="S27" s="58"/>
      <c r="T27" s="140"/>
      <c r="U27" s="75"/>
    </row>
    <row r="28" spans="1:21" s="11" customFormat="1" ht="13.5" thickBot="1">
      <c r="A28" s="36"/>
      <c r="B28" s="38" t="s">
        <v>94</v>
      </c>
      <c r="C28" s="19"/>
      <c r="D28" s="18"/>
      <c r="E28" s="86">
        <v>234</v>
      </c>
      <c r="F28" s="87">
        <f>SUM(I28:U28)</f>
        <v>156</v>
      </c>
      <c r="G28" s="88">
        <f>E28*0.4</f>
        <v>93.600000000000009</v>
      </c>
      <c r="H28" s="88">
        <f t="shared" si="1"/>
        <v>78</v>
      </c>
      <c r="I28" s="58">
        <v>68</v>
      </c>
      <c r="J28" s="140"/>
      <c r="K28" s="58">
        <v>88</v>
      </c>
      <c r="L28" s="140"/>
      <c r="M28" s="58"/>
      <c r="N28" s="140"/>
      <c r="O28" s="58"/>
      <c r="P28" s="140"/>
      <c r="Q28" s="58"/>
      <c r="R28" s="140"/>
      <c r="S28" s="58"/>
      <c r="T28" s="140"/>
      <c r="U28" s="75"/>
    </row>
    <row r="29" spans="1:21" s="11" customFormat="1" ht="13.5" thickBot="1">
      <c r="A29" s="36" t="s">
        <v>41</v>
      </c>
      <c r="B29" s="38" t="s">
        <v>43</v>
      </c>
      <c r="C29" s="19"/>
      <c r="D29" s="18"/>
      <c r="E29" s="86">
        <v>234</v>
      </c>
      <c r="F29" s="87">
        <f t="shared" si="2"/>
        <v>156</v>
      </c>
      <c r="G29" s="88">
        <f t="shared" si="0"/>
        <v>93.600000000000009</v>
      </c>
      <c r="H29" s="88">
        <f t="shared" si="1"/>
        <v>78</v>
      </c>
      <c r="I29" s="58">
        <v>68</v>
      </c>
      <c r="J29" s="140"/>
      <c r="K29" s="58">
        <v>88</v>
      </c>
      <c r="L29" s="140"/>
      <c r="M29" s="58"/>
      <c r="N29" s="140"/>
      <c r="O29" s="58"/>
      <c r="P29" s="140"/>
      <c r="Q29" s="58"/>
      <c r="R29" s="140"/>
      <c r="S29" s="58"/>
      <c r="T29" s="140"/>
      <c r="U29" s="75"/>
    </row>
    <row r="30" spans="1:21" s="11" customFormat="1" ht="13.5" thickBot="1">
      <c r="A30" s="36" t="s">
        <v>42</v>
      </c>
      <c r="B30" s="37" t="s">
        <v>73</v>
      </c>
      <c r="C30" s="19">
        <v>2</v>
      </c>
      <c r="D30" s="18"/>
      <c r="E30" s="86">
        <v>215</v>
      </c>
      <c r="F30" s="87">
        <f t="shared" si="2"/>
        <v>143</v>
      </c>
      <c r="G30" s="88">
        <f>E30*0.4</f>
        <v>86</v>
      </c>
      <c r="H30" s="88">
        <f t="shared" si="1"/>
        <v>72</v>
      </c>
      <c r="I30" s="58">
        <v>51</v>
      </c>
      <c r="J30" s="140"/>
      <c r="K30" s="58">
        <v>44</v>
      </c>
      <c r="L30" s="140"/>
      <c r="M30" s="58">
        <v>48</v>
      </c>
      <c r="N30" s="140"/>
      <c r="O30" s="58"/>
      <c r="P30" s="140"/>
      <c r="Q30" s="58"/>
      <c r="R30" s="140"/>
      <c r="S30" s="58"/>
      <c r="T30" s="140"/>
      <c r="U30" s="75"/>
    </row>
    <row r="31" spans="1:21" s="11" customFormat="1" ht="13.5" thickBot="1">
      <c r="A31" s="36" t="s">
        <v>97</v>
      </c>
      <c r="B31" s="52" t="s">
        <v>98</v>
      </c>
      <c r="C31" s="53"/>
      <c r="D31" s="33">
        <v>6</v>
      </c>
      <c r="E31" s="86">
        <v>21</v>
      </c>
      <c r="F31" s="87">
        <f t="shared" si="2"/>
        <v>14</v>
      </c>
      <c r="G31" s="88">
        <f>E31*0.4</f>
        <v>8.4</v>
      </c>
      <c r="H31" s="88">
        <f t="shared" si="1"/>
        <v>7</v>
      </c>
      <c r="I31" s="58"/>
      <c r="J31" s="140"/>
      <c r="K31" s="58"/>
      <c r="L31" s="140"/>
      <c r="M31" s="58"/>
      <c r="N31" s="140"/>
      <c r="O31" s="58"/>
      <c r="P31" s="140"/>
      <c r="Q31" s="58"/>
      <c r="R31" s="140"/>
      <c r="S31" s="58">
        <v>14</v>
      </c>
      <c r="T31" s="140"/>
      <c r="U31" s="75"/>
    </row>
    <row r="32" spans="1:21" s="11" customFormat="1" ht="13.5" thickBot="1">
      <c r="A32" s="64"/>
      <c r="B32" s="65" t="s">
        <v>74</v>
      </c>
      <c r="C32" s="91"/>
      <c r="D32" s="92"/>
      <c r="E32" s="89">
        <v>2538</v>
      </c>
      <c r="F32" s="90">
        <v>1692</v>
      </c>
      <c r="G32" s="85">
        <f>E32*0.4</f>
        <v>1015.2</v>
      </c>
      <c r="H32" s="85">
        <f t="shared" si="1"/>
        <v>846</v>
      </c>
      <c r="I32" s="59"/>
      <c r="J32" s="139"/>
      <c r="K32" s="59"/>
      <c r="L32" s="139"/>
      <c r="M32" s="59"/>
      <c r="N32" s="139"/>
      <c r="O32" s="59"/>
      <c r="P32" s="139"/>
      <c r="Q32" s="59"/>
      <c r="R32" s="139"/>
      <c r="S32" s="59"/>
      <c r="T32" s="139"/>
      <c r="U32" s="76"/>
    </row>
    <row r="33" spans="1:21" s="11" customFormat="1" ht="26.5" thickBot="1">
      <c r="A33" s="61" t="s">
        <v>44</v>
      </c>
      <c r="B33" s="46" t="s">
        <v>45</v>
      </c>
      <c r="C33" s="62"/>
      <c r="D33" s="63"/>
      <c r="E33" s="89">
        <v>464</v>
      </c>
      <c r="F33" s="84">
        <v>310</v>
      </c>
      <c r="G33" s="85">
        <f t="shared" si="0"/>
        <v>185.60000000000002</v>
      </c>
      <c r="H33" s="84">
        <f t="shared" si="1"/>
        <v>154</v>
      </c>
      <c r="I33" s="59"/>
      <c r="J33" s="139"/>
      <c r="K33" s="59"/>
      <c r="L33" s="139"/>
      <c r="M33" s="59"/>
      <c r="N33" s="139"/>
      <c r="O33" s="59"/>
      <c r="P33" s="139"/>
      <c r="Q33" s="59"/>
      <c r="R33" s="139"/>
      <c r="S33" s="59"/>
      <c r="T33" s="139"/>
      <c r="U33" s="76"/>
    </row>
    <row r="34" spans="1:21" s="11" customFormat="1" ht="13.5" thickBot="1">
      <c r="A34" s="39" t="s">
        <v>46</v>
      </c>
      <c r="B34" s="40" t="s">
        <v>47</v>
      </c>
      <c r="C34" s="19"/>
      <c r="D34" s="18">
        <v>5</v>
      </c>
      <c r="E34" s="86">
        <v>72</v>
      </c>
      <c r="F34" s="87">
        <f>SUM(I34:U34)</f>
        <v>48</v>
      </c>
      <c r="G34" s="88">
        <f t="shared" ref="G34:G40" si="3">E34*0.4</f>
        <v>28.8</v>
      </c>
      <c r="H34" s="87">
        <f t="shared" si="1"/>
        <v>24</v>
      </c>
      <c r="I34" s="58"/>
      <c r="J34" s="140"/>
      <c r="K34" s="58"/>
      <c r="L34" s="140"/>
      <c r="M34" s="58"/>
      <c r="N34" s="140"/>
      <c r="O34" s="58"/>
      <c r="P34" s="140"/>
      <c r="Q34" s="58">
        <v>48</v>
      </c>
      <c r="R34" s="140"/>
      <c r="S34" s="58"/>
      <c r="T34" s="140"/>
      <c r="U34" s="75" t="s">
        <v>101</v>
      </c>
    </row>
    <row r="35" spans="1:21" s="11" customFormat="1" ht="13.5" thickBot="1">
      <c r="A35" s="39" t="s">
        <v>48</v>
      </c>
      <c r="B35" s="40" t="s">
        <v>43</v>
      </c>
      <c r="C35" s="19">
        <v>3</v>
      </c>
      <c r="D35" s="18"/>
      <c r="E35" s="86">
        <v>72</v>
      </c>
      <c r="F35" s="87">
        <f>SUM(I35:U35)</f>
        <v>48</v>
      </c>
      <c r="G35" s="88">
        <f t="shared" si="3"/>
        <v>28.8</v>
      </c>
      <c r="H35" s="87">
        <f t="shared" si="1"/>
        <v>24</v>
      </c>
      <c r="I35" s="58"/>
      <c r="J35" s="140"/>
      <c r="K35" s="58"/>
      <c r="L35" s="140"/>
      <c r="M35" s="58">
        <v>48</v>
      </c>
      <c r="N35" s="140"/>
      <c r="O35" s="58"/>
      <c r="P35" s="140"/>
      <c r="Q35" s="58"/>
      <c r="R35" s="140"/>
      <c r="S35" s="58"/>
      <c r="T35" s="140"/>
      <c r="U35" s="75" t="s">
        <v>102</v>
      </c>
    </row>
    <row r="36" spans="1:21" s="11" customFormat="1" ht="13.5" thickBot="1">
      <c r="A36" s="39" t="s">
        <v>49</v>
      </c>
      <c r="B36" s="40" t="s">
        <v>14</v>
      </c>
      <c r="C36" s="19">
        <v>5</v>
      </c>
      <c r="D36" s="18"/>
      <c r="E36" s="86">
        <v>108</v>
      </c>
      <c r="F36" s="87">
        <f>SUM(I36:U36)</f>
        <v>108</v>
      </c>
      <c r="G36" s="88">
        <f t="shared" si="3"/>
        <v>43.2</v>
      </c>
      <c r="H36" s="87">
        <f t="shared" si="1"/>
        <v>0</v>
      </c>
      <c r="I36" s="58"/>
      <c r="J36" s="140"/>
      <c r="K36" s="58"/>
      <c r="L36" s="140"/>
      <c r="M36" s="58">
        <v>32</v>
      </c>
      <c r="N36" s="140"/>
      <c r="O36" s="58">
        <v>42</v>
      </c>
      <c r="P36" s="140"/>
      <c r="Q36" s="58">
        <v>34</v>
      </c>
      <c r="R36" s="140"/>
      <c r="S36" s="58"/>
      <c r="T36" s="140"/>
      <c r="U36" s="75" t="s">
        <v>103</v>
      </c>
    </row>
    <row r="37" spans="1:21" s="11" customFormat="1" ht="13.5" thickBot="1">
      <c r="A37" s="39" t="s">
        <v>50</v>
      </c>
      <c r="B37" s="40" t="s">
        <v>30</v>
      </c>
      <c r="C37" s="19"/>
      <c r="D37" s="18">
        <v>5</v>
      </c>
      <c r="E37" s="86">
        <v>212</v>
      </c>
      <c r="F37" s="87">
        <f>SUM(I37:U37)</f>
        <v>106</v>
      </c>
      <c r="G37" s="88">
        <f t="shared" si="3"/>
        <v>84.800000000000011</v>
      </c>
      <c r="H37" s="87">
        <f t="shared" si="1"/>
        <v>106</v>
      </c>
      <c r="I37" s="58"/>
      <c r="J37" s="140"/>
      <c r="K37" s="58"/>
      <c r="L37" s="140"/>
      <c r="M37" s="58">
        <v>48</v>
      </c>
      <c r="N37" s="140"/>
      <c r="O37" s="58">
        <v>42</v>
      </c>
      <c r="P37" s="140"/>
      <c r="Q37" s="58">
        <v>16</v>
      </c>
      <c r="R37" s="140"/>
      <c r="S37" s="58"/>
      <c r="T37" s="140"/>
      <c r="U37" s="75" t="s">
        <v>104</v>
      </c>
    </row>
    <row r="38" spans="1:21" s="11" customFormat="1" ht="26.5" thickBot="1">
      <c r="A38" s="108" t="s">
        <v>105</v>
      </c>
      <c r="B38" s="46" t="s">
        <v>106</v>
      </c>
      <c r="C38" s="44"/>
      <c r="D38" s="45"/>
      <c r="E38" s="83">
        <v>108</v>
      </c>
      <c r="F38" s="84">
        <v>72</v>
      </c>
      <c r="G38" s="85">
        <f t="shared" si="3"/>
        <v>43.2</v>
      </c>
      <c r="H38" s="84">
        <f>SUM(E38-F38)</f>
        <v>36</v>
      </c>
      <c r="I38" s="59"/>
      <c r="J38" s="139"/>
      <c r="K38" s="59"/>
      <c r="L38" s="139"/>
      <c r="M38" s="59"/>
      <c r="N38" s="139"/>
      <c r="O38" s="59"/>
      <c r="P38" s="139"/>
      <c r="Q38" s="59"/>
      <c r="R38" s="139"/>
      <c r="S38" s="59"/>
      <c r="T38" s="139"/>
      <c r="U38" s="107"/>
    </row>
    <row r="39" spans="1:21" s="11" customFormat="1" ht="20.5" thickBot="1">
      <c r="A39" s="39" t="s">
        <v>107</v>
      </c>
      <c r="B39" s="41" t="s">
        <v>108</v>
      </c>
      <c r="C39" s="19"/>
      <c r="D39" s="18">
        <v>5</v>
      </c>
      <c r="E39" s="86">
        <v>45</v>
      </c>
      <c r="F39" s="87">
        <f>SUM(I39:U39)</f>
        <v>30</v>
      </c>
      <c r="G39" s="88">
        <f t="shared" si="3"/>
        <v>18</v>
      </c>
      <c r="H39" s="87">
        <f>SUM(E39-F39)</f>
        <v>15</v>
      </c>
      <c r="I39" s="58"/>
      <c r="J39" s="140"/>
      <c r="K39" s="58"/>
      <c r="L39" s="140"/>
      <c r="M39" s="58"/>
      <c r="N39" s="140"/>
      <c r="O39" s="58"/>
      <c r="P39" s="140"/>
      <c r="Q39" s="58">
        <v>16</v>
      </c>
      <c r="R39" s="140"/>
      <c r="S39" s="58">
        <v>14</v>
      </c>
      <c r="T39" s="140"/>
      <c r="U39" s="75" t="s">
        <v>109</v>
      </c>
    </row>
    <row r="40" spans="1:21" s="11" customFormat="1" ht="13.5" thickBot="1">
      <c r="A40" s="39" t="s">
        <v>107</v>
      </c>
      <c r="B40" s="41" t="s">
        <v>110</v>
      </c>
      <c r="C40" s="19">
        <v>4</v>
      </c>
      <c r="D40" s="18"/>
      <c r="E40" s="86">
        <v>63</v>
      </c>
      <c r="F40" s="87">
        <f>SUM(I40:U40)</f>
        <v>42</v>
      </c>
      <c r="G40" s="88">
        <f t="shared" si="3"/>
        <v>25.200000000000003</v>
      </c>
      <c r="H40" s="87">
        <f>SUM(E40-F40)</f>
        <v>21</v>
      </c>
      <c r="I40" s="58"/>
      <c r="J40" s="140"/>
      <c r="K40" s="58"/>
      <c r="L40" s="140"/>
      <c r="M40" s="58"/>
      <c r="N40" s="140"/>
      <c r="O40" s="58">
        <v>42</v>
      </c>
      <c r="P40" s="140"/>
      <c r="Q40" s="58"/>
      <c r="R40" s="140"/>
      <c r="S40" s="58"/>
      <c r="T40" s="140"/>
      <c r="U40" s="75" t="s">
        <v>111</v>
      </c>
    </row>
    <row r="41" spans="1:21" s="11" customFormat="1" ht="13.5" thickBot="1">
      <c r="A41" s="42" t="s">
        <v>51</v>
      </c>
      <c r="B41" s="43" t="s">
        <v>52</v>
      </c>
      <c r="C41" s="44"/>
      <c r="D41" s="45"/>
      <c r="E41" s="89">
        <v>2532</v>
      </c>
      <c r="F41" s="84">
        <v>1688</v>
      </c>
      <c r="G41" s="85">
        <f>E41*0.7</f>
        <v>1772.3999999999999</v>
      </c>
      <c r="H41" s="84">
        <f t="shared" si="1"/>
        <v>844</v>
      </c>
      <c r="I41" s="59"/>
      <c r="J41" s="139"/>
      <c r="K41" s="59"/>
      <c r="L41" s="139"/>
      <c r="M41" s="59"/>
      <c r="N41" s="139"/>
      <c r="O41" s="59"/>
      <c r="P41" s="139"/>
      <c r="Q41" s="59"/>
      <c r="R41" s="139"/>
      <c r="S41" s="59"/>
      <c r="T41" s="139"/>
      <c r="U41" s="76"/>
    </row>
    <row r="42" spans="1:21" s="11" customFormat="1" ht="13.5" thickBot="1">
      <c r="A42" s="42" t="s">
        <v>53</v>
      </c>
      <c r="B42" s="43" t="s">
        <v>15</v>
      </c>
      <c r="C42" s="44"/>
      <c r="D42" s="45"/>
      <c r="E42" s="89">
        <v>406</v>
      </c>
      <c r="F42" s="84">
        <v>270</v>
      </c>
      <c r="G42" s="85">
        <f t="shared" ref="G42:G51" si="4">E42*0.7</f>
        <v>284.2</v>
      </c>
      <c r="H42" s="84">
        <f t="shared" si="1"/>
        <v>136</v>
      </c>
      <c r="I42" s="59"/>
      <c r="J42" s="139"/>
      <c r="K42" s="59"/>
      <c r="L42" s="139"/>
      <c r="M42" s="59"/>
      <c r="N42" s="139"/>
      <c r="O42" s="59"/>
      <c r="P42" s="139"/>
      <c r="Q42" s="59"/>
      <c r="R42" s="139"/>
      <c r="S42" s="59"/>
      <c r="T42" s="139"/>
      <c r="U42" s="76"/>
    </row>
    <row r="43" spans="1:21" s="11" customFormat="1" ht="20.5" thickBot="1">
      <c r="A43" s="39" t="s">
        <v>75</v>
      </c>
      <c r="B43" s="41" t="s">
        <v>112</v>
      </c>
      <c r="C43" s="19">
        <v>5</v>
      </c>
      <c r="D43" s="18">
        <v>4.5999999999999996</v>
      </c>
      <c r="E43" s="86">
        <v>132</v>
      </c>
      <c r="F43" s="87">
        <f>SUM(I43:U43)</f>
        <v>88</v>
      </c>
      <c r="G43" s="88">
        <f t="shared" si="4"/>
        <v>92.399999999999991</v>
      </c>
      <c r="H43" s="87">
        <f t="shared" si="1"/>
        <v>44</v>
      </c>
      <c r="I43" s="58"/>
      <c r="J43" s="140"/>
      <c r="K43" s="58"/>
      <c r="L43" s="140"/>
      <c r="M43" s="58"/>
      <c r="N43" s="140"/>
      <c r="O43" s="58">
        <v>42</v>
      </c>
      <c r="P43" s="140" t="s">
        <v>160</v>
      </c>
      <c r="Q43" s="58">
        <v>32</v>
      </c>
      <c r="R43" s="140" t="s">
        <v>160</v>
      </c>
      <c r="S43" s="58">
        <v>14</v>
      </c>
      <c r="T43" s="140"/>
      <c r="U43" s="75" t="s">
        <v>113</v>
      </c>
    </row>
    <row r="44" spans="1:21" s="11" customFormat="1" ht="20.5" thickBot="1">
      <c r="A44" s="39" t="s">
        <v>76</v>
      </c>
      <c r="B44" s="41" t="s">
        <v>114</v>
      </c>
      <c r="C44" s="19">
        <v>5</v>
      </c>
      <c r="D44" s="18">
        <v>4.5999999999999996</v>
      </c>
      <c r="E44" s="86">
        <v>140</v>
      </c>
      <c r="F44" s="87">
        <f>SUM(I44:U44)</f>
        <v>93</v>
      </c>
      <c r="G44" s="88">
        <f t="shared" si="4"/>
        <v>98</v>
      </c>
      <c r="H44" s="87">
        <f t="shared" si="1"/>
        <v>47</v>
      </c>
      <c r="I44" s="58"/>
      <c r="J44" s="140"/>
      <c r="K44" s="58"/>
      <c r="L44" s="140"/>
      <c r="M44" s="58"/>
      <c r="N44" s="140"/>
      <c r="O44" s="58">
        <v>63</v>
      </c>
      <c r="P44" s="140"/>
      <c r="Q44" s="58">
        <v>16</v>
      </c>
      <c r="R44" s="140"/>
      <c r="S44" s="58">
        <v>14</v>
      </c>
      <c r="T44" s="140"/>
      <c r="U44" s="75" t="s">
        <v>115</v>
      </c>
    </row>
    <row r="45" spans="1:21" s="11" customFormat="1" ht="14.5" customHeight="1" thickBot="1">
      <c r="A45" s="39" t="s">
        <v>77</v>
      </c>
      <c r="B45" s="41" t="s">
        <v>79</v>
      </c>
      <c r="C45" s="19"/>
      <c r="D45" s="18">
        <v>4</v>
      </c>
      <c r="E45" s="86">
        <v>32</v>
      </c>
      <c r="F45" s="87">
        <f>SUM(I45:U45)</f>
        <v>21</v>
      </c>
      <c r="G45" s="88">
        <f t="shared" si="4"/>
        <v>22.4</v>
      </c>
      <c r="H45" s="87">
        <f t="shared" si="1"/>
        <v>11</v>
      </c>
      <c r="I45" s="58"/>
      <c r="J45" s="140"/>
      <c r="K45" s="58"/>
      <c r="L45" s="140"/>
      <c r="M45" s="58"/>
      <c r="N45" s="140"/>
      <c r="O45" s="58">
        <v>21</v>
      </c>
      <c r="P45" s="140"/>
      <c r="Q45" s="58"/>
      <c r="R45" s="140"/>
      <c r="S45" s="58"/>
      <c r="T45" s="140"/>
      <c r="U45" s="75" t="s">
        <v>103</v>
      </c>
    </row>
    <row r="46" spans="1:21" s="11" customFormat="1" ht="13" customHeight="1" thickBot="1">
      <c r="A46" s="39" t="s">
        <v>78</v>
      </c>
      <c r="B46" s="41" t="s">
        <v>80</v>
      </c>
      <c r="C46" s="19"/>
      <c r="D46" s="18">
        <v>6</v>
      </c>
      <c r="E46" s="86">
        <v>102</v>
      </c>
      <c r="F46" s="87">
        <f>SUM(I46:U46)</f>
        <v>68</v>
      </c>
      <c r="G46" s="88">
        <f t="shared" si="4"/>
        <v>71.399999999999991</v>
      </c>
      <c r="H46" s="87">
        <f t="shared" si="1"/>
        <v>34</v>
      </c>
      <c r="I46" s="58"/>
      <c r="J46" s="140"/>
      <c r="K46" s="58"/>
      <c r="L46" s="140"/>
      <c r="M46" s="58"/>
      <c r="N46" s="140"/>
      <c r="O46" s="58"/>
      <c r="P46" s="140"/>
      <c r="Q46" s="58"/>
      <c r="R46" s="140"/>
      <c r="S46" s="58">
        <v>68</v>
      </c>
      <c r="T46" s="140"/>
      <c r="U46" s="75" t="s">
        <v>116</v>
      </c>
    </row>
    <row r="47" spans="1:21" s="11" customFormat="1" ht="13.5" thickBot="1">
      <c r="A47" s="42" t="s">
        <v>54</v>
      </c>
      <c r="B47" s="43" t="s">
        <v>55</v>
      </c>
      <c r="C47" s="44"/>
      <c r="D47" s="45"/>
      <c r="E47" s="89">
        <v>2127</v>
      </c>
      <c r="F47" s="84">
        <v>1418</v>
      </c>
      <c r="G47" s="85">
        <f t="shared" si="4"/>
        <v>1488.8999999999999</v>
      </c>
      <c r="H47" s="84">
        <f t="shared" si="1"/>
        <v>709</v>
      </c>
      <c r="I47" s="59"/>
      <c r="J47" s="139"/>
      <c r="K47" s="59"/>
      <c r="L47" s="139"/>
      <c r="M47" s="59"/>
      <c r="N47" s="139"/>
      <c r="O47" s="59"/>
      <c r="P47" s="139"/>
      <c r="Q47" s="59"/>
      <c r="R47" s="139"/>
      <c r="S47" s="59"/>
      <c r="T47" s="139"/>
      <c r="U47" s="76"/>
    </row>
    <row r="48" spans="1:21" s="11" customFormat="1" ht="15" customHeight="1" thickBot="1">
      <c r="A48" s="42" t="s">
        <v>56</v>
      </c>
      <c r="B48" s="43" t="s">
        <v>119</v>
      </c>
      <c r="C48" s="44"/>
      <c r="D48" s="45"/>
      <c r="E48" s="83"/>
      <c r="F48" s="84">
        <f t="shared" ref="F48:F63" si="5">SUM(I48:U48)</f>
        <v>0</v>
      </c>
      <c r="G48" s="85">
        <f t="shared" si="4"/>
        <v>0</v>
      </c>
      <c r="H48" s="84">
        <f t="shared" si="1"/>
        <v>0</v>
      </c>
      <c r="I48" s="59"/>
      <c r="J48" s="139"/>
      <c r="K48" s="59"/>
      <c r="L48" s="139"/>
      <c r="M48" s="59"/>
      <c r="N48" s="139"/>
      <c r="O48" s="59"/>
      <c r="P48" s="139"/>
      <c r="Q48" s="59"/>
      <c r="R48" s="139"/>
      <c r="S48" s="59"/>
      <c r="T48" s="139"/>
      <c r="U48" s="76"/>
    </row>
    <row r="49" spans="1:102" s="11" customFormat="1" ht="13.5" thickBot="1">
      <c r="A49" s="55" t="s">
        <v>81</v>
      </c>
      <c r="B49" s="109" t="s">
        <v>117</v>
      </c>
      <c r="C49" s="44"/>
      <c r="D49" s="45"/>
      <c r="E49" s="83"/>
      <c r="F49" s="84">
        <f t="shared" si="5"/>
        <v>0</v>
      </c>
      <c r="G49" s="85">
        <f t="shared" si="4"/>
        <v>0</v>
      </c>
      <c r="H49" s="84">
        <f t="shared" si="1"/>
        <v>0</v>
      </c>
      <c r="I49" s="59"/>
      <c r="J49" s="139"/>
      <c r="K49" s="59"/>
      <c r="L49" s="139"/>
      <c r="M49" s="59"/>
      <c r="N49" s="139"/>
      <c r="O49" s="59"/>
      <c r="P49" s="139"/>
      <c r="Q49" s="59"/>
      <c r="R49" s="139"/>
      <c r="S49" s="59"/>
      <c r="T49" s="139"/>
      <c r="U49" s="76" t="s">
        <v>118</v>
      </c>
    </row>
    <row r="50" spans="1:102" s="11" customFormat="1" ht="13.5" thickBot="1">
      <c r="A50" s="20"/>
      <c r="B50" s="41" t="s">
        <v>138</v>
      </c>
      <c r="C50" s="19"/>
      <c r="D50" s="18">
        <v>3</v>
      </c>
      <c r="E50" s="86">
        <v>190</v>
      </c>
      <c r="F50" s="87">
        <f t="shared" si="5"/>
        <v>127</v>
      </c>
      <c r="G50" s="88">
        <f t="shared" si="4"/>
        <v>133</v>
      </c>
      <c r="H50" s="87">
        <f t="shared" si="1"/>
        <v>63</v>
      </c>
      <c r="I50" s="58"/>
      <c r="J50" s="140"/>
      <c r="K50" s="58"/>
      <c r="L50" s="140"/>
      <c r="M50" s="58">
        <v>16</v>
      </c>
      <c r="N50" s="140"/>
      <c r="O50" s="58">
        <v>21</v>
      </c>
      <c r="P50" s="140" t="s">
        <v>160</v>
      </c>
      <c r="Q50" s="58">
        <v>48</v>
      </c>
      <c r="R50" s="140" t="s">
        <v>160</v>
      </c>
      <c r="S50" s="58">
        <v>42</v>
      </c>
      <c r="T50" s="140" t="s">
        <v>161</v>
      </c>
      <c r="U50" s="75"/>
    </row>
    <row r="51" spans="1:102" s="11" customFormat="1" ht="15.5" customHeight="1" thickBot="1">
      <c r="A51" s="39"/>
      <c r="B51" s="41" t="s">
        <v>139</v>
      </c>
      <c r="C51" s="19"/>
      <c r="D51" s="18"/>
      <c r="E51" s="86">
        <v>146</v>
      </c>
      <c r="F51" s="87">
        <f t="shared" si="5"/>
        <v>97</v>
      </c>
      <c r="G51" s="88">
        <f t="shared" si="4"/>
        <v>102.19999999999999</v>
      </c>
      <c r="H51" s="87">
        <f t="shared" si="1"/>
        <v>49</v>
      </c>
      <c r="I51" s="58"/>
      <c r="J51" s="140"/>
      <c r="K51" s="58"/>
      <c r="L51" s="140"/>
      <c r="M51" s="58">
        <v>16</v>
      </c>
      <c r="N51" s="140"/>
      <c r="O51" s="58">
        <v>21</v>
      </c>
      <c r="P51" s="140"/>
      <c r="Q51" s="58">
        <v>32</v>
      </c>
      <c r="R51" s="140" t="s">
        <v>160</v>
      </c>
      <c r="S51" s="58">
        <v>28</v>
      </c>
      <c r="T51" s="140" t="s">
        <v>160</v>
      </c>
      <c r="U51" s="75"/>
    </row>
    <row r="52" spans="1:102" s="11" customFormat="1" ht="13.5" thickBot="1">
      <c r="A52" s="42" t="s">
        <v>57</v>
      </c>
      <c r="B52" s="43" t="s">
        <v>120</v>
      </c>
      <c r="C52" s="44"/>
      <c r="D52" s="45"/>
      <c r="E52" s="83"/>
      <c r="F52" s="84">
        <f t="shared" si="5"/>
        <v>0</v>
      </c>
      <c r="G52" s="85">
        <f>E52*0.4</f>
        <v>0</v>
      </c>
      <c r="H52" s="84">
        <f t="shared" ref="H52:H75" si="6">SUM(E52-F52)</f>
        <v>0</v>
      </c>
      <c r="I52" s="59"/>
      <c r="J52" s="139"/>
      <c r="K52" s="59"/>
      <c r="L52" s="139"/>
      <c r="M52" s="59"/>
      <c r="N52" s="139"/>
      <c r="O52" s="59"/>
      <c r="P52" s="139"/>
      <c r="Q52" s="59"/>
      <c r="R52" s="139"/>
      <c r="S52" s="59"/>
      <c r="T52" s="139"/>
      <c r="U52" s="76" t="s">
        <v>127</v>
      </c>
    </row>
    <row r="53" spans="1:102" s="11" customFormat="1" ht="13.5" thickBot="1">
      <c r="A53" s="104" t="s">
        <v>92</v>
      </c>
      <c r="B53" s="109" t="s">
        <v>121</v>
      </c>
      <c r="C53" s="44"/>
      <c r="D53" s="45"/>
      <c r="E53" s="83"/>
      <c r="F53" s="84">
        <f t="shared" si="5"/>
        <v>0</v>
      </c>
      <c r="G53" s="85">
        <f>E53*0.4</f>
        <v>0</v>
      </c>
      <c r="H53" s="84">
        <f t="shared" si="6"/>
        <v>0</v>
      </c>
      <c r="I53" s="59"/>
      <c r="J53" s="139"/>
      <c r="K53" s="59"/>
      <c r="L53" s="139"/>
      <c r="M53" s="59"/>
      <c r="N53" s="139"/>
      <c r="O53" s="59"/>
      <c r="P53" s="139"/>
      <c r="Q53" s="59"/>
      <c r="R53" s="139"/>
      <c r="S53" s="59"/>
      <c r="T53" s="139"/>
      <c r="U53" s="76"/>
    </row>
    <row r="54" spans="1:102" s="11" customFormat="1" ht="25.5" thickBot="1">
      <c r="A54" s="93"/>
      <c r="B54" s="41" t="s">
        <v>132</v>
      </c>
      <c r="C54" s="19">
        <v>3.6</v>
      </c>
      <c r="D54" s="18">
        <v>2.4</v>
      </c>
      <c r="E54" s="86">
        <v>519</v>
      </c>
      <c r="F54" s="87">
        <f t="shared" si="5"/>
        <v>346</v>
      </c>
      <c r="G54" s="88"/>
      <c r="H54" s="87">
        <f t="shared" si="6"/>
        <v>173</v>
      </c>
      <c r="I54" s="58">
        <v>34</v>
      </c>
      <c r="J54" s="140"/>
      <c r="K54" s="58">
        <v>44</v>
      </c>
      <c r="L54" s="140"/>
      <c r="M54" s="58">
        <v>64</v>
      </c>
      <c r="N54" s="140" t="s">
        <v>162</v>
      </c>
      <c r="O54" s="58">
        <v>84</v>
      </c>
      <c r="P54" s="140" t="s">
        <v>162</v>
      </c>
      <c r="Q54" s="58">
        <v>64</v>
      </c>
      <c r="R54" s="140" t="s">
        <v>163</v>
      </c>
      <c r="S54" s="58">
        <v>56</v>
      </c>
      <c r="T54" s="140" t="s">
        <v>163</v>
      </c>
      <c r="U54" s="75"/>
    </row>
    <row r="55" spans="1:102" s="11" customFormat="1" ht="13.5" thickBot="1">
      <c r="A55" s="93"/>
      <c r="B55" s="41" t="s">
        <v>135</v>
      </c>
      <c r="C55" s="19">
        <v>4</v>
      </c>
      <c r="D55" s="18"/>
      <c r="E55" s="86">
        <v>184</v>
      </c>
      <c r="F55" s="87">
        <f t="shared" si="5"/>
        <v>123</v>
      </c>
      <c r="G55" s="88"/>
      <c r="H55" s="87">
        <f t="shared" si="6"/>
        <v>61</v>
      </c>
      <c r="I55" s="5"/>
      <c r="J55" s="141"/>
      <c r="K55" s="5"/>
      <c r="L55" s="141"/>
      <c r="M55" s="5"/>
      <c r="N55" s="141"/>
      <c r="O55" s="5">
        <v>63</v>
      </c>
      <c r="P55" s="140" t="s">
        <v>164</v>
      </c>
      <c r="Q55" s="5">
        <v>32</v>
      </c>
      <c r="R55" s="140" t="s">
        <v>163</v>
      </c>
      <c r="S55" s="5">
        <v>28</v>
      </c>
      <c r="T55" s="140" t="s">
        <v>165</v>
      </c>
      <c r="U55" s="75"/>
    </row>
    <row r="56" spans="1:102" s="11" customFormat="1" ht="13.5" thickBot="1">
      <c r="A56" s="93"/>
      <c r="B56" s="41" t="s">
        <v>137</v>
      </c>
      <c r="C56" s="19"/>
      <c r="D56" s="18"/>
      <c r="E56" s="86">
        <v>48</v>
      </c>
      <c r="F56" s="87">
        <f t="shared" si="5"/>
        <v>32</v>
      </c>
      <c r="G56" s="88"/>
      <c r="H56" s="87">
        <f>SUM(E56-F56)</f>
        <v>16</v>
      </c>
      <c r="I56" s="5"/>
      <c r="J56" s="141"/>
      <c r="K56" s="5"/>
      <c r="L56" s="141"/>
      <c r="M56" s="5">
        <v>32</v>
      </c>
      <c r="N56" s="141"/>
      <c r="O56" s="5"/>
      <c r="P56" s="141"/>
      <c r="Q56" s="5"/>
      <c r="R56" s="141"/>
      <c r="S56" s="5"/>
      <c r="T56" s="141"/>
      <c r="U56" s="75"/>
    </row>
    <row r="57" spans="1:102" s="11" customFormat="1" ht="13.5" thickBot="1">
      <c r="A57" s="93"/>
      <c r="B57" s="41" t="s">
        <v>136</v>
      </c>
      <c r="C57" s="19"/>
      <c r="D57" s="18"/>
      <c r="E57" s="86">
        <v>90</v>
      </c>
      <c r="F57" s="87">
        <f t="shared" si="5"/>
        <v>60</v>
      </c>
      <c r="G57" s="88"/>
      <c r="H57" s="87">
        <f t="shared" si="6"/>
        <v>30</v>
      </c>
      <c r="I57" s="5"/>
      <c r="J57" s="141"/>
      <c r="K57" s="5"/>
      <c r="L57" s="141"/>
      <c r="M57" s="5"/>
      <c r="N57" s="141"/>
      <c r="O57" s="5"/>
      <c r="P57" s="141"/>
      <c r="Q57" s="5">
        <v>32</v>
      </c>
      <c r="R57" s="141"/>
      <c r="S57" s="5">
        <v>28</v>
      </c>
      <c r="T57" s="140" t="s">
        <v>166</v>
      </c>
      <c r="U57" s="75"/>
    </row>
    <row r="58" spans="1:102" s="11" customFormat="1" ht="16.5" customHeight="1" thickBot="1">
      <c r="A58" s="110" t="s">
        <v>122</v>
      </c>
      <c r="B58" s="111" t="s">
        <v>123</v>
      </c>
      <c r="C58" s="99"/>
      <c r="D58" s="100"/>
      <c r="E58" s="83"/>
      <c r="F58" s="84">
        <f t="shared" si="5"/>
        <v>0</v>
      </c>
      <c r="G58" s="85">
        <f>E58*0.4</f>
        <v>0</v>
      </c>
      <c r="H58" s="84">
        <f t="shared" si="6"/>
        <v>0</v>
      </c>
      <c r="I58" s="59"/>
      <c r="J58" s="139"/>
      <c r="K58" s="59"/>
      <c r="L58" s="139"/>
      <c r="M58" s="59"/>
      <c r="N58" s="139"/>
      <c r="O58" s="59"/>
      <c r="P58" s="139"/>
      <c r="Q58" s="59"/>
      <c r="R58" s="139"/>
      <c r="S58" s="59"/>
      <c r="T58" s="139"/>
      <c r="U58" s="76"/>
    </row>
    <row r="59" spans="1:102" s="12" customFormat="1" ht="13.5" thickBot="1">
      <c r="A59" s="93"/>
      <c r="B59" s="41" t="s">
        <v>133</v>
      </c>
      <c r="C59" s="19">
        <v>4.5999999999999996</v>
      </c>
      <c r="D59" s="18">
        <v>2</v>
      </c>
      <c r="E59" s="86">
        <v>275</v>
      </c>
      <c r="F59" s="87">
        <f t="shared" si="5"/>
        <v>183</v>
      </c>
      <c r="G59" s="88"/>
      <c r="H59" s="87">
        <f>SUM(E59-F59)</f>
        <v>92</v>
      </c>
      <c r="I59" s="58">
        <v>17</v>
      </c>
      <c r="J59" s="140"/>
      <c r="K59" s="58">
        <v>44</v>
      </c>
      <c r="L59" s="140"/>
      <c r="M59" s="58">
        <v>32</v>
      </c>
      <c r="N59" s="140" t="s">
        <v>164</v>
      </c>
      <c r="O59" s="58">
        <v>42</v>
      </c>
      <c r="P59" s="140" t="s">
        <v>162</v>
      </c>
      <c r="Q59" s="58">
        <v>48</v>
      </c>
      <c r="R59" s="140" t="s">
        <v>167</v>
      </c>
      <c r="S59" s="58"/>
      <c r="T59" s="140"/>
      <c r="U59" s="75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</row>
    <row r="60" spans="1:102" s="12" customFormat="1" ht="13.5" thickBot="1">
      <c r="A60" s="93"/>
      <c r="B60" s="41" t="s">
        <v>134</v>
      </c>
      <c r="C60" s="19">
        <v>3.6</v>
      </c>
      <c r="D60" s="18">
        <v>2.4</v>
      </c>
      <c r="E60" s="86">
        <v>303</v>
      </c>
      <c r="F60" s="87">
        <f t="shared" si="5"/>
        <v>202</v>
      </c>
      <c r="G60" s="88"/>
      <c r="H60" s="87">
        <f>SUM(E60-F60)</f>
        <v>101</v>
      </c>
      <c r="I60" s="5">
        <v>17</v>
      </c>
      <c r="J60" s="141"/>
      <c r="K60" s="5">
        <v>44</v>
      </c>
      <c r="L60" s="140" t="s">
        <v>162</v>
      </c>
      <c r="M60" s="5">
        <v>32</v>
      </c>
      <c r="N60" s="140" t="s">
        <v>168</v>
      </c>
      <c r="O60" s="5">
        <v>63</v>
      </c>
      <c r="P60" s="140" t="s">
        <v>169</v>
      </c>
      <c r="Q60" s="5">
        <v>32</v>
      </c>
      <c r="R60" s="140" t="s">
        <v>168</v>
      </c>
      <c r="S60" s="5">
        <v>14</v>
      </c>
      <c r="T60" s="140" t="s">
        <v>162</v>
      </c>
      <c r="U60" s="75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</row>
    <row r="61" spans="1:102" s="12" customFormat="1" ht="13.5" thickBot="1">
      <c r="A61" s="93"/>
      <c r="B61" s="41" t="s">
        <v>140</v>
      </c>
      <c r="C61" s="19"/>
      <c r="D61" s="18">
        <v>3</v>
      </c>
      <c r="E61" s="86">
        <v>111</v>
      </c>
      <c r="F61" s="87">
        <f t="shared" si="5"/>
        <v>74</v>
      </c>
      <c r="G61" s="88"/>
      <c r="H61" s="87">
        <f>SUM(E61-F61)</f>
        <v>37</v>
      </c>
      <c r="I61" s="58"/>
      <c r="J61" s="140"/>
      <c r="K61" s="58"/>
      <c r="L61" s="140"/>
      <c r="M61" s="58">
        <v>32</v>
      </c>
      <c r="N61" s="140"/>
      <c r="O61" s="58">
        <v>42</v>
      </c>
      <c r="P61" s="140"/>
      <c r="Q61" s="58"/>
      <c r="R61" s="140"/>
      <c r="S61" s="58"/>
      <c r="T61" s="140"/>
      <c r="U61" s="75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</row>
    <row r="62" spans="1:102" s="12" customFormat="1" ht="13.5" thickBot="1">
      <c r="A62" s="93"/>
      <c r="B62" s="54" t="s">
        <v>156</v>
      </c>
      <c r="C62" s="53"/>
      <c r="D62" s="18"/>
      <c r="E62" s="86">
        <v>153</v>
      </c>
      <c r="F62" s="87">
        <f t="shared" si="5"/>
        <v>102</v>
      </c>
      <c r="G62" s="88"/>
      <c r="H62" s="87">
        <f>SUM(E62-F62)</f>
        <v>51</v>
      </c>
      <c r="I62" s="58"/>
      <c r="J62" s="140"/>
      <c r="K62" s="58"/>
      <c r="L62" s="140"/>
      <c r="M62" s="58"/>
      <c r="N62" s="140"/>
      <c r="O62" s="58">
        <v>42</v>
      </c>
      <c r="P62" s="140"/>
      <c r="Q62" s="58">
        <v>32</v>
      </c>
      <c r="R62" s="140" t="s">
        <v>166</v>
      </c>
      <c r="S62" s="58">
        <v>28</v>
      </c>
      <c r="T62" s="149" t="s">
        <v>166</v>
      </c>
      <c r="U62" s="75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</row>
    <row r="63" spans="1:102" s="12" customFormat="1" ht="13.5" thickBot="1">
      <c r="A63" s="93"/>
      <c r="B63" s="54" t="s">
        <v>157</v>
      </c>
      <c r="C63" s="53"/>
      <c r="D63" s="18"/>
      <c r="E63" s="86">
        <v>108</v>
      </c>
      <c r="F63" s="87">
        <f t="shared" si="5"/>
        <v>72</v>
      </c>
      <c r="G63" s="88"/>
      <c r="H63" s="87">
        <f>SUM(E63-F63)</f>
        <v>36</v>
      </c>
      <c r="I63" s="58"/>
      <c r="J63" s="140"/>
      <c r="K63" s="58"/>
      <c r="L63" s="140"/>
      <c r="M63" s="58"/>
      <c r="N63" s="140"/>
      <c r="O63" s="58">
        <v>42</v>
      </c>
      <c r="P63" s="140"/>
      <c r="Q63" s="58">
        <v>16</v>
      </c>
      <c r="R63" s="140" t="s">
        <v>160</v>
      </c>
      <c r="S63" s="58">
        <v>14</v>
      </c>
      <c r="T63" s="149" t="s">
        <v>160</v>
      </c>
      <c r="U63" s="75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</row>
    <row r="64" spans="1:102" s="12" customFormat="1" ht="13.5" thickBot="1">
      <c r="A64" s="55"/>
      <c r="B64" s="56" t="s">
        <v>128</v>
      </c>
      <c r="C64" s="44"/>
      <c r="D64" s="45"/>
      <c r="E64" s="89">
        <v>513</v>
      </c>
      <c r="F64" s="84">
        <v>342</v>
      </c>
      <c r="G64" s="85"/>
      <c r="H64" s="84">
        <f t="shared" si="6"/>
        <v>171</v>
      </c>
      <c r="I64" s="59"/>
      <c r="J64" s="139"/>
      <c r="K64" s="59"/>
      <c r="L64" s="139"/>
      <c r="M64" s="59"/>
      <c r="N64" s="139"/>
      <c r="O64" s="59"/>
      <c r="P64" s="139"/>
      <c r="Q64" s="59"/>
      <c r="R64" s="139"/>
      <c r="S64" s="59"/>
      <c r="T64" s="139"/>
      <c r="U64" s="76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</row>
    <row r="65" spans="1:102" s="12" customFormat="1" ht="13.5" thickBot="1">
      <c r="A65" s="20"/>
      <c r="B65" s="54" t="s">
        <v>141</v>
      </c>
      <c r="C65" s="19"/>
      <c r="D65" s="95"/>
      <c r="E65" s="86">
        <v>63</v>
      </c>
      <c r="F65" s="87">
        <f t="shared" ref="F65:F70" si="7">SUM(I65:U65)</f>
        <v>42</v>
      </c>
      <c r="G65" s="88"/>
      <c r="H65" s="87">
        <f t="shared" si="6"/>
        <v>21</v>
      </c>
      <c r="I65" s="58"/>
      <c r="J65" s="140"/>
      <c r="K65" s="58"/>
      <c r="L65" s="140"/>
      <c r="M65" s="58"/>
      <c r="N65" s="140"/>
      <c r="O65" s="58"/>
      <c r="P65" s="140"/>
      <c r="Q65" s="58"/>
      <c r="R65" s="140"/>
      <c r="S65" s="58">
        <v>42</v>
      </c>
      <c r="T65" s="140"/>
      <c r="U65" s="75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</row>
    <row r="66" spans="1:102" s="12" customFormat="1" ht="13.5" thickBot="1">
      <c r="A66" s="20"/>
      <c r="B66" s="54" t="s">
        <v>142</v>
      </c>
      <c r="C66" s="19"/>
      <c r="D66" s="18">
        <v>4</v>
      </c>
      <c r="E66" s="86">
        <v>48</v>
      </c>
      <c r="F66" s="87">
        <f t="shared" si="7"/>
        <v>32</v>
      </c>
      <c r="G66" s="88"/>
      <c r="H66" s="87">
        <f t="shared" si="6"/>
        <v>16</v>
      </c>
      <c r="I66" s="58"/>
      <c r="J66" s="140"/>
      <c r="K66" s="58"/>
      <c r="L66" s="140"/>
      <c r="M66" s="58">
        <v>32</v>
      </c>
      <c r="N66" s="140"/>
      <c r="O66" s="58"/>
      <c r="P66" s="140"/>
      <c r="Q66" s="58"/>
      <c r="R66" s="140"/>
      <c r="S66" s="58"/>
      <c r="T66" s="140"/>
      <c r="U66" s="75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</row>
    <row r="67" spans="1:102" s="12" customFormat="1" ht="13.5" thickBot="1">
      <c r="A67" s="20"/>
      <c r="B67" s="54" t="s">
        <v>143</v>
      </c>
      <c r="C67" s="19"/>
      <c r="D67" s="18">
        <v>5</v>
      </c>
      <c r="E67" s="86">
        <v>48</v>
      </c>
      <c r="F67" s="87">
        <f t="shared" si="7"/>
        <v>32</v>
      </c>
      <c r="G67" s="88"/>
      <c r="H67" s="87">
        <f t="shared" si="6"/>
        <v>16</v>
      </c>
      <c r="I67" s="58"/>
      <c r="J67" s="140"/>
      <c r="K67" s="58"/>
      <c r="L67" s="140"/>
      <c r="M67" s="58"/>
      <c r="N67" s="140"/>
      <c r="O67" s="58"/>
      <c r="P67" s="140"/>
      <c r="Q67" s="58">
        <v>32</v>
      </c>
      <c r="R67" s="140"/>
      <c r="S67" s="58"/>
      <c r="T67" s="140"/>
      <c r="U67" s="75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</row>
    <row r="68" spans="1:102" s="12" customFormat="1" ht="25.5" thickBot="1">
      <c r="A68" s="20"/>
      <c r="B68" s="54" t="s">
        <v>144</v>
      </c>
      <c r="C68" s="19"/>
      <c r="D68" s="18"/>
      <c r="E68" s="86">
        <v>48</v>
      </c>
      <c r="F68" s="87">
        <f t="shared" si="7"/>
        <v>32</v>
      </c>
      <c r="G68" s="88"/>
      <c r="H68" s="87">
        <f t="shared" si="6"/>
        <v>16</v>
      </c>
      <c r="I68" s="58"/>
      <c r="J68" s="140"/>
      <c r="K68" s="58"/>
      <c r="L68" s="140"/>
      <c r="M68" s="58">
        <v>32</v>
      </c>
      <c r="N68" s="140"/>
      <c r="O68" s="58"/>
      <c r="P68" s="140"/>
      <c r="Q68" s="58"/>
      <c r="R68" s="140"/>
      <c r="S68" s="58"/>
      <c r="T68" s="140"/>
      <c r="U68" s="75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</row>
    <row r="69" spans="1:102" s="12" customFormat="1" ht="25.5" thickBot="1">
      <c r="A69" s="20"/>
      <c r="B69" s="54" t="s">
        <v>145</v>
      </c>
      <c r="C69" s="19"/>
      <c r="D69" s="18"/>
      <c r="E69" s="86">
        <v>48</v>
      </c>
      <c r="F69" s="87">
        <f t="shared" si="7"/>
        <v>32</v>
      </c>
      <c r="G69" s="88"/>
      <c r="H69" s="87">
        <f t="shared" si="6"/>
        <v>16</v>
      </c>
      <c r="I69" s="58"/>
      <c r="J69" s="140"/>
      <c r="K69" s="58"/>
      <c r="L69" s="140"/>
      <c r="M69" s="58">
        <v>32</v>
      </c>
      <c r="N69" s="140" t="s">
        <v>160</v>
      </c>
      <c r="O69" s="58"/>
      <c r="P69" s="140"/>
      <c r="Q69" s="58"/>
      <c r="R69" s="140"/>
      <c r="S69" s="58"/>
      <c r="T69" s="140"/>
      <c r="U69" s="75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</row>
    <row r="70" spans="1:102" s="12" customFormat="1" ht="13.5" thickBot="1">
      <c r="A70" s="20"/>
      <c r="B70" s="54" t="s">
        <v>146</v>
      </c>
      <c r="C70" s="53"/>
      <c r="D70" s="18">
        <v>5</v>
      </c>
      <c r="E70" s="86">
        <v>42</v>
      </c>
      <c r="F70" s="87">
        <f t="shared" si="7"/>
        <v>28</v>
      </c>
      <c r="G70" s="88"/>
      <c r="H70" s="87">
        <f>SUM(E70-F70)</f>
        <v>14</v>
      </c>
      <c r="I70" s="58"/>
      <c r="J70" s="140"/>
      <c r="K70" s="58"/>
      <c r="L70" s="140"/>
      <c r="M70" s="58"/>
      <c r="N70" s="140"/>
      <c r="O70" s="58"/>
      <c r="P70" s="140"/>
      <c r="Q70" s="58"/>
      <c r="R70" s="140"/>
      <c r="S70" s="58">
        <v>28</v>
      </c>
      <c r="T70" s="149"/>
      <c r="U70" s="94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</row>
    <row r="71" spans="1:102" s="12" customFormat="1" ht="13.5" thickBot="1">
      <c r="A71" s="20"/>
      <c r="B71" s="54" t="s">
        <v>154</v>
      </c>
      <c r="C71" s="53"/>
      <c r="D71" s="18"/>
      <c r="E71" s="86">
        <v>63</v>
      </c>
      <c r="F71" s="87">
        <f>SUM(I71:U71)</f>
        <v>42</v>
      </c>
      <c r="G71" s="88"/>
      <c r="H71" s="87">
        <f>SUM(E71-F71)</f>
        <v>21</v>
      </c>
      <c r="I71" s="58"/>
      <c r="J71" s="140"/>
      <c r="K71" s="58"/>
      <c r="L71" s="140"/>
      <c r="M71" s="58"/>
      <c r="N71" s="140"/>
      <c r="O71" s="58">
        <v>42</v>
      </c>
      <c r="P71" s="140"/>
      <c r="Q71" s="58"/>
      <c r="R71" s="140"/>
      <c r="S71" s="58"/>
      <c r="T71" s="149"/>
      <c r="U71" s="94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</row>
    <row r="72" spans="1:102" s="12" customFormat="1" ht="13.5" thickBot="1">
      <c r="A72" s="20"/>
      <c r="B72" s="54" t="s">
        <v>155</v>
      </c>
      <c r="C72" s="53"/>
      <c r="D72" s="18"/>
      <c r="E72" s="86">
        <v>48</v>
      </c>
      <c r="F72" s="87">
        <f>SUM(I72:U72)</f>
        <v>32</v>
      </c>
      <c r="G72" s="88"/>
      <c r="H72" s="87">
        <f>SUM(E72-F72)</f>
        <v>16</v>
      </c>
      <c r="I72" s="58"/>
      <c r="J72" s="140"/>
      <c r="K72" s="58"/>
      <c r="L72" s="140"/>
      <c r="M72" s="58"/>
      <c r="N72" s="140"/>
      <c r="O72" s="58"/>
      <c r="P72" s="140"/>
      <c r="Q72" s="58">
        <v>32</v>
      </c>
      <c r="R72" s="140"/>
      <c r="S72" s="58"/>
      <c r="T72" s="149"/>
      <c r="U72" s="94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</row>
    <row r="73" spans="1:102" s="12" customFormat="1" ht="13.5" thickBot="1">
      <c r="A73" s="20"/>
      <c r="B73" s="54" t="s">
        <v>158</v>
      </c>
      <c r="C73" s="53"/>
      <c r="D73" s="18"/>
      <c r="E73" s="86">
        <v>42</v>
      </c>
      <c r="F73" s="87">
        <f>SUM(I73:U73)</f>
        <v>28</v>
      </c>
      <c r="G73" s="88"/>
      <c r="H73" s="87">
        <f>SUM(E73-F73)</f>
        <v>14</v>
      </c>
      <c r="I73" s="58"/>
      <c r="J73" s="140"/>
      <c r="K73" s="58"/>
      <c r="L73" s="140"/>
      <c r="M73" s="58"/>
      <c r="N73" s="140"/>
      <c r="O73" s="58"/>
      <c r="P73" s="140"/>
      <c r="Q73" s="58"/>
      <c r="R73" s="140"/>
      <c r="S73" s="58">
        <v>28</v>
      </c>
      <c r="T73" s="149" t="s">
        <v>162</v>
      </c>
      <c r="U73" s="94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</row>
    <row r="74" spans="1:102" s="12" customFormat="1" ht="13.5" thickBot="1">
      <c r="A74" s="20"/>
      <c r="B74" s="54" t="s">
        <v>159</v>
      </c>
      <c r="C74" s="53"/>
      <c r="D74" s="18"/>
      <c r="E74" s="86">
        <v>63</v>
      </c>
      <c r="F74" s="87">
        <f>SUM(I74:U74)</f>
        <v>42</v>
      </c>
      <c r="G74" s="88"/>
      <c r="H74" s="87">
        <f>SUM(E74-F74)</f>
        <v>21</v>
      </c>
      <c r="I74" s="58"/>
      <c r="J74" s="140"/>
      <c r="K74" s="58"/>
      <c r="L74" s="140"/>
      <c r="M74" s="58"/>
      <c r="N74" s="140"/>
      <c r="O74" s="58"/>
      <c r="P74" s="140"/>
      <c r="Q74" s="58"/>
      <c r="R74" s="140"/>
      <c r="S74" s="58">
        <v>42</v>
      </c>
      <c r="T74" s="149" t="s">
        <v>162</v>
      </c>
      <c r="U74" s="94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</row>
    <row r="75" spans="1:102" s="12" customFormat="1" ht="13.5" thickBot="1">
      <c r="A75" s="113"/>
      <c r="B75" s="114" t="s">
        <v>82</v>
      </c>
      <c r="C75" s="115"/>
      <c r="D75" s="116"/>
      <c r="E75" s="117">
        <v>5724</v>
      </c>
      <c r="F75" s="118">
        <v>3816</v>
      </c>
      <c r="G75" s="119"/>
      <c r="H75" s="118">
        <f t="shared" si="6"/>
        <v>1908</v>
      </c>
      <c r="I75" s="120">
        <v>36</v>
      </c>
      <c r="J75" s="142"/>
      <c r="K75" s="120">
        <v>36</v>
      </c>
      <c r="L75" s="142"/>
      <c r="M75" s="120">
        <v>36</v>
      </c>
      <c r="N75" s="142"/>
      <c r="O75" s="120">
        <v>36</v>
      </c>
      <c r="P75" s="142"/>
      <c r="Q75" s="120">
        <v>36</v>
      </c>
      <c r="R75" s="142"/>
      <c r="S75" s="120">
        <v>36</v>
      </c>
      <c r="T75" s="150"/>
      <c r="U75" s="12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</row>
    <row r="76" spans="1:102" s="12" customFormat="1" ht="13.5" thickBot="1">
      <c r="A76" s="113"/>
      <c r="B76" s="114"/>
      <c r="C76" s="115"/>
      <c r="D76" s="116"/>
      <c r="E76" s="133"/>
      <c r="F76" s="118"/>
      <c r="G76" s="119"/>
      <c r="H76" s="118"/>
      <c r="I76" s="120">
        <v>612</v>
      </c>
      <c r="J76" s="142"/>
      <c r="K76" s="120">
        <v>792</v>
      </c>
      <c r="L76" s="142" t="s">
        <v>170</v>
      </c>
      <c r="M76" s="120">
        <v>576</v>
      </c>
      <c r="N76" s="142" t="s">
        <v>171</v>
      </c>
      <c r="O76" s="120">
        <v>756</v>
      </c>
      <c r="P76" s="142" t="s">
        <v>172</v>
      </c>
      <c r="Q76" s="120">
        <v>578</v>
      </c>
      <c r="R76" s="142" t="s">
        <v>173</v>
      </c>
      <c r="S76" s="120">
        <v>502</v>
      </c>
      <c r="T76" s="154" t="s">
        <v>174</v>
      </c>
      <c r="U76" s="12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</row>
    <row r="77" spans="1:102" s="12" customFormat="1" ht="39.5" thickBot="1">
      <c r="A77" s="134"/>
      <c r="B77" s="135" t="s">
        <v>153</v>
      </c>
      <c r="C77" s="53"/>
      <c r="D77" s="18"/>
      <c r="E77" s="136"/>
      <c r="F77" s="87"/>
      <c r="G77" s="88"/>
      <c r="H77" s="87"/>
      <c r="I77" s="96">
        <v>54</v>
      </c>
      <c r="J77" s="143"/>
      <c r="K77" s="96">
        <v>54</v>
      </c>
      <c r="L77" s="143"/>
      <c r="M77" s="96">
        <v>54</v>
      </c>
      <c r="N77" s="143"/>
      <c r="O77" s="96">
        <v>54</v>
      </c>
      <c r="P77" s="143"/>
      <c r="Q77" s="96">
        <v>54</v>
      </c>
      <c r="R77" s="143"/>
      <c r="S77" s="96">
        <v>54</v>
      </c>
      <c r="T77" s="149"/>
      <c r="U77" s="94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</row>
    <row r="78" spans="1:102" s="12" customFormat="1" ht="13.5" thickBot="1">
      <c r="A78" s="42"/>
      <c r="B78" s="56" t="s">
        <v>59</v>
      </c>
      <c r="C78" s="98"/>
      <c r="D78" s="45" t="s">
        <v>84</v>
      </c>
      <c r="E78" s="182">
        <v>180</v>
      </c>
      <c r="F78" s="84">
        <v>72</v>
      </c>
      <c r="G78" s="85">
        <f t="shared" ref="G78:G84" si="8">E78*0.7</f>
        <v>125.99999999999999</v>
      </c>
      <c r="H78" s="84"/>
      <c r="I78" s="97"/>
      <c r="J78" s="144"/>
      <c r="K78" s="97"/>
      <c r="L78" s="144"/>
      <c r="M78" s="97"/>
      <c r="N78" s="144"/>
      <c r="O78" s="97">
        <v>72</v>
      </c>
      <c r="P78" s="144"/>
      <c r="Q78" s="97"/>
      <c r="R78" s="144"/>
      <c r="S78" s="97"/>
      <c r="T78" s="151"/>
      <c r="U78" s="172" t="s">
        <v>129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</row>
    <row r="79" spans="1:102" s="12" customFormat="1" ht="27" customHeight="1" thickBot="1">
      <c r="A79" s="42"/>
      <c r="B79" s="56" t="s">
        <v>86</v>
      </c>
      <c r="C79" s="44"/>
      <c r="D79" s="45" t="s">
        <v>130</v>
      </c>
      <c r="E79" s="183"/>
      <c r="F79" s="84">
        <v>108</v>
      </c>
      <c r="G79" s="85">
        <f t="shared" si="8"/>
        <v>0</v>
      </c>
      <c r="H79" s="84"/>
      <c r="I79" s="97"/>
      <c r="J79" s="144"/>
      <c r="K79" s="97"/>
      <c r="L79" s="144"/>
      <c r="M79" s="97"/>
      <c r="N79" s="144"/>
      <c r="O79" s="97"/>
      <c r="P79" s="144"/>
      <c r="Q79" s="97"/>
      <c r="R79" s="144"/>
      <c r="S79" s="97">
        <v>108</v>
      </c>
      <c r="T79" s="152"/>
      <c r="U79" s="173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</row>
    <row r="80" spans="1:102" s="12" customFormat="1" ht="14.5" customHeight="1" thickBot="1">
      <c r="A80" s="42" t="s">
        <v>58</v>
      </c>
      <c r="B80" s="56" t="s">
        <v>61</v>
      </c>
      <c r="C80" s="44"/>
      <c r="D80" s="45" t="s">
        <v>130</v>
      </c>
      <c r="E80" s="89">
        <v>108</v>
      </c>
      <c r="F80" s="84">
        <v>108</v>
      </c>
      <c r="G80" s="85">
        <f t="shared" si="8"/>
        <v>75.599999999999994</v>
      </c>
      <c r="H80" s="84"/>
      <c r="I80" s="97"/>
      <c r="J80" s="144"/>
      <c r="K80" s="97"/>
      <c r="L80" s="144"/>
      <c r="M80" s="97"/>
      <c r="N80" s="144"/>
      <c r="O80" s="97"/>
      <c r="P80" s="144"/>
      <c r="Q80" s="97"/>
      <c r="R80" s="144"/>
      <c r="S80" s="97">
        <v>108</v>
      </c>
      <c r="T80" s="152"/>
      <c r="U80" s="173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</row>
    <row r="81" spans="1:102" s="12" customFormat="1" ht="17" customHeight="1" thickBot="1">
      <c r="A81" s="42" t="s">
        <v>85</v>
      </c>
      <c r="B81" s="56" t="s">
        <v>70</v>
      </c>
      <c r="C81" s="44"/>
      <c r="D81" s="45"/>
      <c r="E81" s="101" t="s">
        <v>83</v>
      </c>
      <c r="F81" s="84">
        <f>SUM(I81:U81)</f>
        <v>0</v>
      </c>
      <c r="G81" s="85" t="e">
        <f>E81*0.7</f>
        <v>#VALUE!</v>
      </c>
      <c r="H81" s="84"/>
      <c r="I81" s="97">
        <v>0</v>
      </c>
      <c r="J81" s="144"/>
      <c r="K81" s="97" t="s">
        <v>84</v>
      </c>
      <c r="L81" s="144"/>
      <c r="M81" s="97" t="s">
        <v>87</v>
      </c>
      <c r="N81" s="144"/>
      <c r="O81" s="97" t="s">
        <v>84</v>
      </c>
      <c r="P81" s="144"/>
      <c r="Q81" s="97" t="s">
        <v>87</v>
      </c>
      <c r="R81" s="144"/>
      <c r="S81" s="97" t="s">
        <v>87</v>
      </c>
      <c r="T81" s="152"/>
      <c r="U81" s="173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</row>
    <row r="82" spans="1:102" s="12" customFormat="1" ht="13.5" thickBot="1">
      <c r="A82" s="42" t="s">
        <v>60</v>
      </c>
      <c r="B82" s="56" t="s">
        <v>63</v>
      </c>
      <c r="C82" s="44"/>
      <c r="D82" s="45"/>
      <c r="E82" s="101" t="s">
        <v>130</v>
      </c>
      <c r="F82" s="84">
        <f>SUM(I82:U82)</f>
        <v>0</v>
      </c>
      <c r="G82" s="85" t="e">
        <f t="shared" si="8"/>
        <v>#VALUE!</v>
      </c>
      <c r="H82" s="84"/>
      <c r="I82" s="97"/>
      <c r="J82" s="144"/>
      <c r="K82" s="97"/>
      <c r="L82" s="144"/>
      <c r="M82" s="97"/>
      <c r="N82" s="144"/>
      <c r="O82" s="97"/>
      <c r="P82" s="144"/>
      <c r="Q82" s="97"/>
      <c r="R82" s="144"/>
      <c r="S82" s="97" t="s">
        <v>130</v>
      </c>
      <c r="T82" s="153"/>
      <c r="U82" s="174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</row>
    <row r="83" spans="1:102" s="12" customFormat="1" ht="14.5" customHeight="1" thickBot="1">
      <c r="A83" s="42" t="s">
        <v>69</v>
      </c>
      <c r="B83" s="56" t="s">
        <v>89</v>
      </c>
      <c r="C83" s="44"/>
      <c r="D83" s="45"/>
      <c r="E83" s="101" t="s">
        <v>87</v>
      </c>
      <c r="F83" s="84">
        <f>SUM(I83:U83)</f>
        <v>0</v>
      </c>
      <c r="G83" s="85" t="e">
        <f t="shared" si="8"/>
        <v>#VALUE!</v>
      </c>
      <c r="H83" s="84"/>
      <c r="I83" s="59"/>
      <c r="J83" s="139"/>
      <c r="K83" s="59"/>
      <c r="L83" s="139"/>
      <c r="M83" s="59"/>
      <c r="N83" s="139"/>
      <c r="O83" s="59"/>
      <c r="P83" s="139"/>
      <c r="Q83" s="59"/>
      <c r="R83" s="139"/>
      <c r="S83" s="59" t="s">
        <v>87</v>
      </c>
      <c r="T83" s="139"/>
      <c r="U83" s="76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</row>
    <row r="84" spans="1:102" s="12" customFormat="1" ht="27.5" customHeight="1" thickBot="1">
      <c r="A84" s="42" t="s">
        <v>62</v>
      </c>
      <c r="B84" s="56" t="s">
        <v>131</v>
      </c>
      <c r="C84" s="44"/>
      <c r="D84" s="45"/>
      <c r="E84" s="101" t="s">
        <v>87</v>
      </c>
      <c r="F84" s="84">
        <f>SUM(I84:U84)</f>
        <v>0</v>
      </c>
      <c r="G84" s="85" t="e">
        <f t="shared" si="8"/>
        <v>#VALUE!</v>
      </c>
      <c r="H84" s="84"/>
      <c r="I84" s="59"/>
      <c r="J84" s="139"/>
      <c r="K84" s="59"/>
      <c r="L84" s="139"/>
      <c r="M84" s="59"/>
      <c r="N84" s="139"/>
      <c r="O84" s="59"/>
      <c r="P84" s="139"/>
      <c r="Q84" s="59"/>
      <c r="R84" s="139"/>
      <c r="S84" s="59" t="s">
        <v>87</v>
      </c>
      <c r="T84" s="139"/>
      <c r="U84" s="76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</row>
    <row r="85" spans="1:102" s="12" customFormat="1" ht="15" customHeight="1" thickBot="1">
      <c r="A85" s="61" t="s">
        <v>88</v>
      </c>
      <c r="B85" s="102" t="s">
        <v>90</v>
      </c>
      <c r="C85" s="62"/>
      <c r="D85" s="63"/>
      <c r="E85" s="101" t="s">
        <v>87</v>
      </c>
      <c r="F85" s="84">
        <f>SUM(I85:U85)</f>
        <v>0</v>
      </c>
      <c r="G85" s="85" t="e">
        <f>E85*0.7</f>
        <v>#VALUE!</v>
      </c>
      <c r="H85" s="84"/>
      <c r="I85" s="103"/>
      <c r="J85" s="145"/>
      <c r="K85" s="103"/>
      <c r="L85" s="145"/>
      <c r="M85" s="103"/>
      <c r="N85" s="145"/>
      <c r="O85" s="103"/>
      <c r="P85" s="145"/>
      <c r="Q85" s="103"/>
      <c r="R85" s="145"/>
      <c r="S85" s="122" t="s">
        <v>87</v>
      </c>
      <c r="T85" s="145"/>
      <c r="U85" s="76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</row>
    <row r="86" spans="1:102" s="12" customFormat="1" ht="13.5" thickBot="1">
      <c r="A86" s="20"/>
      <c r="B86" s="21" t="s">
        <v>16</v>
      </c>
      <c r="C86" s="22"/>
      <c r="D86" s="123"/>
      <c r="E86" s="126"/>
      <c r="F86" s="127"/>
      <c r="G86" s="127"/>
      <c r="H86" s="128"/>
      <c r="I86" s="105">
        <v>0</v>
      </c>
      <c r="J86" s="146"/>
      <c r="K86" s="60">
        <v>5</v>
      </c>
      <c r="L86" s="147"/>
      <c r="M86" s="60">
        <v>4</v>
      </c>
      <c r="N86" s="147"/>
      <c r="O86" s="60">
        <v>3</v>
      </c>
      <c r="P86" s="147"/>
      <c r="Q86" s="60">
        <v>4</v>
      </c>
      <c r="R86" s="147"/>
      <c r="S86" s="60">
        <v>3</v>
      </c>
      <c r="T86" s="147"/>
      <c r="U86" s="77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</row>
    <row r="87" spans="1:102" s="12" customFormat="1" ht="13.5" thickBot="1">
      <c r="A87" s="20"/>
      <c r="B87" s="21" t="s">
        <v>17</v>
      </c>
      <c r="C87" s="23"/>
      <c r="D87" s="124"/>
      <c r="E87" s="129"/>
      <c r="F87" s="127"/>
      <c r="G87" s="127"/>
      <c r="H87" s="128"/>
      <c r="I87" s="105">
        <v>0</v>
      </c>
      <c r="J87" s="146"/>
      <c r="K87" s="60">
        <v>6</v>
      </c>
      <c r="L87" s="147"/>
      <c r="M87" s="60">
        <v>3</v>
      </c>
      <c r="N87" s="147"/>
      <c r="O87" s="60">
        <v>6</v>
      </c>
      <c r="P87" s="147"/>
      <c r="Q87" s="60">
        <v>5</v>
      </c>
      <c r="R87" s="147"/>
      <c r="S87" s="60">
        <v>4</v>
      </c>
      <c r="T87" s="147"/>
      <c r="U87" s="77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</row>
    <row r="88" spans="1:102" s="12" customFormat="1" ht="13.5" thickBot="1">
      <c r="A88" s="24"/>
      <c r="B88" s="137" t="s">
        <v>18</v>
      </c>
      <c r="C88" s="25"/>
      <c r="D88" s="125"/>
      <c r="E88" s="130"/>
      <c r="F88" s="127"/>
      <c r="G88" s="127"/>
      <c r="H88" s="128"/>
      <c r="I88" s="105">
        <v>0</v>
      </c>
      <c r="J88" s="146"/>
      <c r="K88" s="60">
        <v>5</v>
      </c>
      <c r="L88" s="147"/>
      <c r="M88" s="60">
        <v>3</v>
      </c>
      <c r="N88" s="60"/>
      <c r="O88" s="60">
        <v>6</v>
      </c>
      <c r="P88" s="147"/>
      <c r="Q88" s="60">
        <v>4</v>
      </c>
      <c r="R88" s="147"/>
      <c r="S88" s="60">
        <v>4</v>
      </c>
      <c r="T88" s="147"/>
      <c r="U88" s="77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</row>
    <row r="89" spans="1:102" s="1" customFormat="1" ht="13">
      <c r="A89" s="26"/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70"/>
      <c r="V89" s="28"/>
      <c r="W89" s="28"/>
    </row>
    <row r="90" spans="1:102" s="1" customFormat="1" ht="13">
      <c r="A90" s="26"/>
      <c r="B90" s="131"/>
      <c r="C90" s="28"/>
      <c r="D90" s="28"/>
      <c r="E90" s="28"/>
      <c r="F90" s="28"/>
      <c r="G90" s="28"/>
      <c r="H90" s="28"/>
      <c r="I90" s="170"/>
      <c r="J90" s="170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70"/>
      <c r="V90" s="28"/>
      <c r="W90" s="28"/>
    </row>
    <row r="91" spans="1:102" s="1" customFormat="1" ht="13">
      <c r="B91" s="112"/>
      <c r="C91" s="2"/>
      <c r="D91" s="2"/>
      <c r="E91" s="7"/>
      <c r="F91" s="7"/>
      <c r="G91" s="7"/>
      <c r="H91" s="7"/>
      <c r="U91" s="71"/>
      <c r="V91" s="28"/>
    </row>
    <row r="92" spans="1:102" s="1" customFormat="1" ht="13">
      <c r="B92" s="132"/>
      <c r="C92" s="2"/>
      <c r="D92" s="2"/>
      <c r="E92" s="7"/>
      <c r="F92" s="7"/>
      <c r="G92" s="7"/>
      <c r="H92" s="7"/>
      <c r="I92" s="171"/>
      <c r="J92" s="171"/>
      <c r="U92" s="71"/>
      <c r="V92" s="28"/>
    </row>
    <row r="93" spans="1:102" s="1" customFormat="1">
      <c r="C93" s="2"/>
      <c r="D93" s="2"/>
      <c r="E93" s="7"/>
      <c r="F93" s="7"/>
      <c r="G93" s="7"/>
      <c r="H93" s="7"/>
      <c r="U93" s="71"/>
    </row>
    <row r="94" spans="1:102" s="1" customFormat="1">
      <c r="B94" s="2"/>
      <c r="C94" s="29"/>
      <c r="D94" s="29"/>
      <c r="E94" s="6"/>
      <c r="F94" s="6"/>
      <c r="G94" s="6"/>
      <c r="H94" s="6"/>
      <c r="U94" s="71"/>
    </row>
    <row r="95" spans="1:102" s="1" customFormat="1">
      <c r="C95" s="2"/>
      <c r="D95" s="2"/>
      <c r="E95" s="7"/>
      <c r="F95" s="7"/>
      <c r="G95" s="7"/>
      <c r="H95" s="7"/>
      <c r="U95" s="71"/>
    </row>
    <row r="96" spans="1:102" s="1" customFormat="1">
      <c r="C96" s="2"/>
      <c r="D96" s="2"/>
      <c r="E96" s="7"/>
      <c r="F96" s="7"/>
      <c r="G96" s="7"/>
      <c r="H96" s="7"/>
      <c r="U96" s="71"/>
    </row>
    <row r="97" spans="3:21" s="1" customFormat="1">
      <c r="C97" s="2"/>
      <c r="D97" s="2"/>
      <c r="E97" s="7"/>
      <c r="F97" s="7"/>
      <c r="G97" s="30"/>
      <c r="H97" s="7"/>
      <c r="U97" s="71"/>
    </row>
    <row r="98" spans="3:21" s="1" customFormat="1">
      <c r="C98" s="2"/>
      <c r="D98" s="2"/>
      <c r="E98" s="7"/>
      <c r="F98" s="7"/>
      <c r="G98" s="31"/>
      <c r="H98" s="7"/>
      <c r="U98" s="71"/>
    </row>
    <row r="99" spans="3:21" s="1" customFormat="1">
      <c r="C99" s="2"/>
      <c r="D99" s="2"/>
      <c r="E99" s="7"/>
      <c r="F99" s="7"/>
      <c r="G99" s="7"/>
      <c r="H99" s="7"/>
      <c r="U99" s="71"/>
    </row>
    <row r="100" spans="3:21" s="1" customFormat="1">
      <c r="C100" s="2"/>
      <c r="D100" s="2"/>
      <c r="E100" s="7"/>
      <c r="F100" s="7"/>
      <c r="G100" s="7"/>
      <c r="H100" s="7"/>
      <c r="U100" s="71"/>
    </row>
    <row r="101" spans="3:21" s="1" customFormat="1">
      <c r="C101" s="2"/>
      <c r="D101" s="2"/>
      <c r="E101" s="7"/>
      <c r="F101" s="7"/>
      <c r="G101" s="7"/>
      <c r="H101" s="7"/>
      <c r="U101" s="71"/>
    </row>
    <row r="102" spans="3:21" s="1" customFormat="1">
      <c r="C102" s="2"/>
      <c r="D102" s="2"/>
      <c r="E102" s="7"/>
      <c r="F102" s="7"/>
      <c r="G102" s="7"/>
      <c r="H102" s="7"/>
      <c r="U102" s="71"/>
    </row>
    <row r="103" spans="3:21" s="1" customFormat="1">
      <c r="C103" s="2"/>
      <c r="D103" s="2"/>
      <c r="E103" s="7"/>
      <c r="F103" s="7"/>
      <c r="G103" s="7"/>
      <c r="H103" s="7"/>
      <c r="U103" s="71"/>
    </row>
    <row r="104" spans="3:21" s="1" customFormat="1">
      <c r="C104" s="2"/>
      <c r="D104" s="2"/>
      <c r="E104" s="7"/>
      <c r="F104" s="7"/>
      <c r="G104" s="7"/>
      <c r="H104" s="7"/>
      <c r="U104" s="71"/>
    </row>
    <row r="105" spans="3:21" s="1" customFormat="1">
      <c r="C105" s="2"/>
      <c r="D105" s="2"/>
      <c r="E105" s="7"/>
      <c r="F105" s="7"/>
      <c r="G105" s="7"/>
      <c r="H105" s="7"/>
      <c r="U105" s="71"/>
    </row>
    <row r="106" spans="3:21" s="1" customFormat="1">
      <c r="C106" s="2"/>
      <c r="D106" s="2"/>
      <c r="E106" s="7"/>
      <c r="F106" s="7"/>
      <c r="G106" s="7"/>
      <c r="H106" s="7"/>
      <c r="U106" s="71"/>
    </row>
    <row r="107" spans="3:21" s="1" customFormat="1">
      <c r="C107" s="2"/>
      <c r="D107" s="2"/>
      <c r="E107" s="7"/>
      <c r="F107" s="7"/>
      <c r="G107" s="7"/>
      <c r="H107" s="7"/>
      <c r="U107" s="71"/>
    </row>
    <row r="108" spans="3:21" s="1" customFormat="1">
      <c r="C108" s="2"/>
      <c r="D108" s="2"/>
      <c r="E108" s="7"/>
      <c r="F108" s="7"/>
      <c r="G108" s="7"/>
      <c r="H108" s="7"/>
      <c r="U108" s="71"/>
    </row>
    <row r="109" spans="3:21" s="1" customFormat="1">
      <c r="C109" s="2"/>
      <c r="D109" s="2"/>
      <c r="E109" s="7"/>
      <c r="F109" s="7"/>
      <c r="G109" s="7"/>
      <c r="H109" s="7"/>
      <c r="U109" s="71"/>
    </row>
    <row r="110" spans="3:21" s="1" customFormat="1">
      <c r="C110" s="2"/>
      <c r="D110" s="2"/>
      <c r="E110" s="7"/>
      <c r="F110" s="7"/>
      <c r="G110" s="7"/>
      <c r="H110" s="7"/>
      <c r="U110" s="71"/>
    </row>
    <row r="111" spans="3:21" s="1" customFormat="1">
      <c r="C111" s="2"/>
      <c r="D111" s="2"/>
      <c r="E111" s="7"/>
      <c r="F111" s="7"/>
      <c r="G111" s="7"/>
      <c r="H111" s="7"/>
      <c r="U111" s="71"/>
    </row>
    <row r="112" spans="3:21" s="1" customFormat="1">
      <c r="C112" s="2"/>
      <c r="D112" s="2"/>
      <c r="E112" s="7"/>
      <c r="F112" s="7"/>
      <c r="G112" s="7"/>
      <c r="H112" s="7"/>
      <c r="U112" s="71"/>
    </row>
    <row r="113" spans="3:21" s="1" customFormat="1">
      <c r="C113" s="2"/>
      <c r="D113" s="2"/>
      <c r="E113" s="7"/>
      <c r="F113" s="7"/>
      <c r="G113" s="7"/>
      <c r="H113" s="7"/>
      <c r="U113" s="71"/>
    </row>
    <row r="114" spans="3:21" s="1" customFormat="1">
      <c r="C114" s="2"/>
      <c r="D114" s="2"/>
      <c r="E114" s="7"/>
      <c r="F114" s="7"/>
      <c r="G114" s="7"/>
      <c r="H114" s="7"/>
      <c r="U114" s="71"/>
    </row>
    <row r="115" spans="3:21" s="1" customFormat="1">
      <c r="C115" s="2"/>
      <c r="D115" s="2"/>
      <c r="E115" s="7"/>
      <c r="F115" s="7"/>
      <c r="G115" s="7"/>
      <c r="H115" s="7"/>
      <c r="U115" s="71"/>
    </row>
    <row r="116" spans="3:21" s="1" customFormat="1">
      <c r="C116" s="2"/>
      <c r="D116" s="2"/>
      <c r="E116" s="7"/>
      <c r="F116" s="7"/>
      <c r="G116" s="7"/>
      <c r="H116" s="7"/>
      <c r="U116" s="71"/>
    </row>
    <row r="117" spans="3:21" s="1" customFormat="1">
      <c r="C117" s="2"/>
      <c r="D117" s="2"/>
      <c r="E117" s="7"/>
      <c r="F117" s="7"/>
      <c r="G117" s="7"/>
      <c r="H117" s="7"/>
      <c r="U117" s="71"/>
    </row>
    <row r="118" spans="3:21" s="1" customFormat="1">
      <c r="C118" s="2"/>
      <c r="D118" s="2"/>
      <c r="E118" s="7"/>
      <c r="F118" s="7"/>
      <c r="G118" s="7"/>
      <c r="H118" s="7"/>
      <c r="U118" s="71"/>
    </row>
    <row r="119" spans="3:21" s="1" customFormat="1">
      <c r="C119" s="2"/>
      <c r="D119" s="2"/>
      <c r="E119" s="7"/>
      <c r="F119" s="7"/>
      <c r="G119" s="7"/>
      <c r="H119" s="7"/>
      <c r="U119" s="71"/>
    </row>
    <row r="120" spans="3:21" s="1" customFormat="1">
      <c r="C120" s="2"/>
      <c r="D120" s="2"/>
      <c r="E120" s="7"/>
      <c r="F120" s="7"/>
      <c r="G120" s="7"/>
      <c r="H120" s="7"/>
      <c r="U120" s="71"/>
    </row>
    <row r="121" spans="3:21" s="1" customFormat="1">
      <c r="C121" s="2"/>
      <c r="D121" s="2"/>
      <c r="E121" s="7"/>
      <c r="F121" s="7"/>
      <c r="G121" s="7"/>
      <c r="H121" s="7"/>
      <c r="U121" s="71"/>
    </row>
    <row r="122" spans="3:21" s="1" customFormat="1">
      <c r="C122" s="2"/>
      <c r="D122" s="2"/>
      <c r="E122" s="7"/>
      <c r="F122" s="7"/>
      <c r="G122" s="7"/>
      <c r="H122" s="7"/>
      <c r="U122" s="71"/>
    </row>
    <row r="123" spans="3:21" s="1" customFormat="1">
      <c r="C123" s="2"/>
      <c r="D123" s="2"/>
      <c r="E123" s="7"/>
      <c r="F123" s="7"/>
      <c r="G123" s="7"/>
      <c r="H123" s="7"/>
      <c r="U123" s="71"/>
    </row>
    <row r="124" spans="3:21" s="1" customFormat="1">
      <c r="C124" s="2"/>
      <c r="D124" s="2"/>
      <c r="E124" s="7"/>
      <c r="F124" s="7"/>
      <c r="G124" s="7"/>
      <c r="H124" s="7"/>
      <c r="U124" s="71"/>
    </row>
    <row r="125" spans="3:21" s="1" customFormat="1">
      <c r="C125" s="2"/>
      <c r="D125" s="2"/>
      <c r="E125" s="7"/>
      <c r="F125" s="7"/>
      <c r="G125" s="7"/>
      <c r="H125" s="7"/>
      <c r="U125" s="71"/>
    </row>
    <row r="126" spans="3:21" s="1" customFormat="1">
      <c r="C126" s="2"/>
      <c r="D126" s="2"/>
      <c r="E126" s="7"/>
      <c r="F126" s="7"/>
      <c r="G126" s="7"/>
      <c r="H126" s="7"/>
      <c r="U126" s="71"/>
    </row>
    <row r="127" spans="3:21" s="1" customFormat="1">
      <c r="C127" s="2"/>
      <c r="D127" s="2"/>
      <c r="E127" s="7"/>
      <c r="F127" s="7"/>
      <c r="G127" s="7"/>
      <c r="H127" s="7"/>
      <c r="U127" s="71"/>
    </row>
    <row r="128" spans="3:21" s="1" customFormat="1">
      <c r="C128" s="2"/>
      <c r="D128" s="2"/>
      <c r="E128" s="7"/>
      <c r="F128" s="7"/>
      <c r="G128" s="7"/>
      <c r="H128" s="7"/>
      <c r="U128" s="71"/>
    </row>
    <row r="129" spans="3:21" s="1" customFormat="1">
      <c r="C129" s="2"/>
      <c r="D129" s="2"/>
      <c r="E129" s="7"/>
      <c r="F129" s="7"/>
      <c r="G129" s="7"/>
      <c r="H129" s="7"/>
      <c r="U129" s="71"/>
    </row>
    <row r="130" spans="3:21" s="1" customFormat="1">
      <c r="C130" s="2"/>
      <c r="D130" s="2"/>
      <c r="E130" s="7"/>
      <c r="F130" s="7"/>
      <c r="G130" s="7"/>
      <c r="H130" s="7"/>
      <c r="U130" s="71"/>
    </row>
    <row r="131" spans="3:21" s="1" customFormat="1">
      <c r="C131" s="2"/>
      <c r="D131" s="2"/>
      <c r="E131" s="7"/>
      <c r="F131" s="7"/>
      <c r="G131" s="7"/>
      <c r="H131" s="7"/>
      <c r="U131" s="71"/>
    </row>
    <row r="132" spans="3:21" s="1" customFormat="1">
      <c r="C132" s="2"/>
      <c r="D132" s="2"/>
      <c r="E132" s="7"/>
      <c r="F132" s="7"/>
      <c r="G132" s="7"/>
      <c r="H132" s="7"/>
      <c r="U132" s="71"/>
    </row>
    <row r="133" spans="3:21" s="1" customFormat="1">
      <c r="C133" s="2"/>
      <c r="D133" s="2"/>
      <c r="E133" s="7"/>
      <c r="F133" s="7"/>
      <c r="G133" s="7"/>
      <c r="H133" s="7"/>
      <c r="U133" s="71"/>
    </row>
    <row r="134" spans="3:21" s="1" customFormat="1">
      <c r="C134" s="2"/>
      <c r="D134" s="2"/>
      <c r="E134" s="7"/>
      <c r="F134" s="7"/>
      <c r="G134" s="7"/>
      <c r="H134" s="7"/>
      <c r="U134" s="71"/>
    </row>
    <row r="135" spans="3:21" s="1" customFormat="1">
      <c r="C135" s="2"/>
      <c r="D135" s="2"/>
      <c r="E135" s="7"/>
      <c r="F135" s="7"/>
      <c r="G135" s="7"/>
      <c r="H135" s="7"/>
      <c r="U135" s="71"/>
    </row>
    <row r="136" spans="3:21" s="1" customFormat="1">
      <c r="C136" s="2"/>
      <c r="D136" s="2"/>
      <c r="E136" s="7"/>
      <c r="F136" s="7"/>
      <c r="G136" s="7"/>
      <c r="H136" s="7"/>
      <c r="U136" s="71"/>
    </row>
    <row r="137" spans="3:21" s="1" customFormat="1">
      <c r="C137" s="2"/>
      <c r="D137" s="2"/>
      <c r="E137" s="7"/>
      <c r="F137" s="7"/>
      <c r="G137" s="7"/>
      <c r="H137" s="7"/>
      <c r="U137" s="71"/>
    </row>
    <row r="138" spans="3:21" s="1" customFormat="1">
      <c r="C138" s="2"/>
      <c r="D138" s="2"/>
      <c r="E138" s="7"/>
      <c r="F138" s="7"/>
      <c r="G138" s="7"/>
      <c r="H138" s="7"/>
      <c r="U138" s="71"/>
    </row>
    <row r="139" spans="3:21" s="1" customFormat="1">
      <c r="C139" s="2"/>
      <c r="D139" s="2"/>
      <c r="E139" s="7"/>
      <c r="F139" s="7"/>
      <c r="G139" s="7"/>
      <c r="H139" s="7"/>
      <c r="U139" s="71"/>
    </row>
    <row r="140" spans="3:21" s="1" customFormat="1">
      <c r="C140" s="2"/>
      <c r="D140" s="2"/>
      <c r="E140" s="7"/>
      <c r="F140" s="7"/>
      <c r="G140" s="7"/>
      <c r="H140" s="7"/>
      <c r="U140" s="71"/>
    </row>
    <row r="141" spans="3:21" s="1" customFormat="1">
      <c r="C141" s="2"/>
      <c r="D141" s="2"/>
      <c r="E141" s="7"/>
      <c r="F141" s="7"/>
      <c r="G141" s="7"/>
      <c r="H141" s="7"/>
      <c r="U141" s="71"/>
    </row>
    <row r="142" spans="3:21" s="1" customFormat="1">
      <c r="C142" s="2"/>
      <c r="D142" s="2"/>
      <c r="E142" s="7"/>
      <c r="F142" s="7"/>
      <c r="G142" s="7"/>
      <c r="H142" s="7"/>
      <c r="U142" s="71"/>
    </row>
    <row r="143" spans="3:21" s="1" customFormat="1">
      <c r="C143" s="2"/>
      <c r="D143" s="2"/>
      <c r="E143" s="7"/>
      <c r="F143" s="7"/>
      <c r="G143" s="7"/>
      <c r="H143" s="7"/>
      <c r="U143" s="71"/>
    </row>
    <row r="144" spans="3:21" s="1" customFormat="1">
      <c r="C144" s="2"/>
      <c r="D144" s="2"/>
      <c r="E144" s="7"/>
      <c r="F144" s="7"/>
      <c r="G144" s="7"/>
      <c r="H144" s="7"/>
      <c r="U144" s="71"/>
    </row>
    <row r="145" spans="3:21" s="1" customFormat="1">
      <c r="C145" s="2"/>
      <c r="D145" s="2"/>
      <c r="E145" s="7"/>
      <c r="F145" s="7"/>
      <c r="G145" s="7"/>
      <c r="H145" s="7"/>
      <c r="U145" s="71"/>
    </row>
    <row r="146" spans="3:21" s="1" customFormat="1">
      <c r="C146" s="2"/>
      <c r="D146" s="2"/>
      <c r="E146" s="7"/>
      <c r="F146" s="7"/>
      <c r="G146" s="7"/>
      <c r="H146" s="7"/>
      <c r="U146" s="71"/>
    </row>
    <row r="147" spans="3:21" s="1" customFormat="1">
      <c r="C147" s="2"/>
      <c r="D147" s="2"/>
      <c r="E147" s="7"/>
      <c r="F147" s="7"/>
      <c r="G147" s="7"/>
      <c r="H147" s="7"/>
      <c r="U147" s="71"/>
    </row>
    <row r="148" spans="3:21" s="1" customFormat="1">
      <c r="C148" s="2"/>
      <c r="D148" s="2"/>
      <c r="E148" s="7"/>
      <c r="F148" s="7"/>
      <c r="G148" s="7"/>
      <c r="H148" s="7"/>
      <c r="U148" s="71"/>
    </row>
    <row r="149" spans="3:21" s="1" customFormat="1">
      <c r="C149" s="2"/>
      <c r="D149" s="2"/>
      <c r="E149" s="7"/>
      <c r="F149" s="7"/>
      <c r="G149" s="7"/>
      <c r="H149" s="7"/>
      <c r="U149" s="71"/>
    </row>
    <row r="150" spans="3:21" s="1" customFormat="1">
      <c r="C150" s="2"/>
      <c r="D150" s="2"/>
      <c r="E150" s="7"/>
      <c r="F150" s="7"/>
      <c r="G150" s="7"/>
      <c r="H150" s="7"/>
      <c r="U150" s="71"/>
    </row>
    <row r="151" spans="3:21" s="1" customFormat="1">
      <c r="C151" s="2"/>
      <c r="D151" s="2"/>
      <c r="E151" s="7"/>
      <c r="F151" s="7"/>
      <c r="G151" s="7"/>
      <c r="H151" s="7"/>
      <c r="U151" s="71"/>
    </row>
    <row r="152" spans="3:21" s="1" customFormat="1">
      <c r="C152" s="2"/>
      <c r="D152" s="2"/>
      <c r="E152" s="7"/>
      <c r="F152" s="7"/>
      <c r="G152" s="7"/>
      <c r="H152" s="7"/>
      <c r="U152" s="71"/>
    </row>
    <row r="153" spans="3:21" s="1" customFormat="1">
      <c r="C153" s="2"/>
      <c r="D153" s="2"/>
      <c r="E153" s="7"/>
      <c r="F153" s="7"/>
      <c r="G153" s="7"/>
      <c r="H153" s="7"/>
      <c r="U153" s="71"/>
    </row>
    <row r="154" spans="3:21" s="1" customFormat="1">
      <c r="C154" s="2"/>
      <c r="D154" s="2"/>
      <c r="E154" s="7"/>
      <c r="F154" s="7"/>
      <c r="G154" s="7"/>
      <c r="H154" s="7"/>
      <c r="U154" s="71"/>
    </row>
    <row r="155" spans="3:21" s="1" customFormat="1">
      <c r="C155" s="2"/>
      <c r="D155" s="2"/>
      <c r="E155" s="7"/>
      <c r="F155" s="7"/>
      <c r="G155" s="7"/>
      <c r="H155" s="7"/>
      <c r="U155" s="71"/>
    </row>
    <row r="156" spans="3:21" s="1" customFormat="1">
      <c r="C156" s="2"/>
      <c r="D156" s="2"/>
      <c r="E156" s="7"/>
      <c r="F156" s="7"/>
      <c r="G156" s="7"/>
      <c r="H156" s="7"/>
      <c r="U156" s="71"/>
    </row>
    <row r="157" spans="3:21" s="1" customFormat="1">
      <c r="C157" s="2"/>
      <c r="D157" s="2"/>
      <c r="E157" s="7"/>
      <c r="F157" s="7"/>
      <c r="G157" s="7"/>
      <c r="H157" s="7"/>
      <c r="U157" s="71"/>
    </row>
    <row r="158" spans="3:21">
      <c r="E158" s="32"/>
      <c r="F158" s="32"/>
      <c r="G158" s="32"/>
      <c r="H158" s="32"/>
    </row>
    <row r="159" spans="3:21">
      <c r="E159" s="32"/>
      <c r="F159" s="32"/>
      <c r="G159" s="32"/>
      <c r="H159" s="32"/>
    </row>
    <row r="160" spans="3:21">
      <c r="E160" s="32"/>
      <c r="F160" s="32"/>
      <c r="G160" s="32"/>
      <c r="H160" s="32"/>
    </row>
    <row r="161" spans="5:8">
      <c r="E161" s="32"/>
      <c r="F161" s="32"/>
      <c r="G161" s="32"/>
      <c r="H161" s="32"/>
    </row>
    <row r="162" spans="5:8">
      <c r="E162" s="32"/>
      <c r="F162" s="32"/>
      <c r="G162" s="32"/>
      <c r="H162" s="32"/>
    </row>
    <row r="163" spans="5:8">
      <c r="E163" s="32"/>
      <c r="F163" s="32"/>
      <c r="G163" s="32"/>
      <c r="H163" s="32"/>
    </row>
    <row r="164" spans="5:8">
      <c r="E164" s="32"/>
      <c r="F164" s="32"/>
      <c r="G164" s="32"/>
      <c r="H164" s="32"/>
    </row>
    <row r="165" spans="5:8">
      <c r="E165" s="32"/>
      <c r="F165" s="32"/>
      <c r="G165" s="32"/>
      <c r="H165" s="32"/>
    </row>
    <row r="166" spans="5:8">
      <c r="E166" s="32"/>
      <c r="F166" s="32"/>
      <c r="G166" s="32"/>
      <c r="H166" s="32"/>
    </row>
    <row r="167" spans="5:8">
      <c r="E167" s="32"/>
      <c r="F167" s="32"/>
      <c r="G167" s="32"/>
      <c r="H167" s="32"/>
    </row>
    <row r="168" spans="5:8">
      <c r="E168" s="32"/>
      <c r="F168" s="32"/>
      <c r="G168" s="32"/>
      <c r="H168" s="32"/>
    </row>
    <row r="169" spans="5:8">
      <c r="E169" s="32"/>
      <c r="F169" s="32"/>
      <c r="G169" s="32"/>
      <c r="H169" s="32"/>
    </row>
    <row r="170" spans="5:8">
      <c r="E170" s="32"/>
      <c r="F170" s="32"/>
      <c r="G170" s="32"/>
      <c r="H170" s="32"/>
    </row>
    <row r="171" spans="5:8">
      <c r="E171" s="32"/>
      <c r="F171" s="32"/>
      <c r="G171" s="32"/>
      <c r="H171" s="32"/>
    </row>
    <row r="172" spans="5:8">
      <c r="E172" s="32"/>
      <c r="F172" s="32"/>
      <c r="G172" s="32"/>
      <c r="H172" s="32"/>
    </row>
    <row r="173" spans="5:8">
      <c r="E173" s="32"/>
      <c r="F173" s="32"/>
      <c r="G173" s="32"/>
      <c r="H173" s="32"/>
    </row>
    <row r="174" spans="5:8">
      <c r="E174" s="32"/>
      <c r="F174" s="32"/>
      <c r="G174" s="32"/>
      <c r="H174" s="32"/>
    </row>
    <row r="175" spans="5:8">
      <c r="E175" s="32"/>
      <c r="F175" s="32"/>
      <c r="G175" s="32"/>
      <c r="H175" s="32"/>
    </row>
    <row r="176" spans="5:8">
      <c r="E176" s="32"/>
      <c r="F176" s="32"/>
      <c r="G176" s="32"/>
      <c r="H176" s="32"/>
    </row>
    <row r="177" spans="5:8">
      <c r="E177" s="32"/>
      <c r="F177" s="32"/>
      <c r="G177" s="32"/>
      <c r="H177" s="32"/>
    </row>
    <row r="178" spans="5:8">
      <c r="E178" s="32"/>
      <c r="F178" s="32"/>
      <c r="G178" s="32"/>
      <c r="H178" s="32"/>
    </row>
    <row r="179" spans="5:8">
      <c r="E179" s="32"/>
      <c r="F179" s="32"/>
      <c r="G179" s="32"/>
      <c r="H179" s="32"/>
    </row>
    <row r="180" spans="5:8">
      <c r="E180" s="32"/>
      <c r="F180" s="32"/>
      <c r="G180" s="32"/>
      <c r="H180" s="32"/>
    </row>
    <row r="181" spans="5:8">
      <c r="E181" s="32"/>
      <c r="F181" s="32"/>
      <c r="G181" s="32"/>
      <c r="H181" s="32"/>
    </row>
    <row r="182" spans="5:8">
      <c r="E182" s="32"/>
      <c r="F182" s="32"/>
      <c r="G182" s="32"/>
      <c r="H182" s="32"/>
    </row>
    <row r="183" spans="5:8">
      <c r="E183" s="32"/>
      <c r="F183" s="32"/>
      <c r="G183" s="32"/>
      <c r="H183" s="32"/>
    </row>
    <row r="184" spans="5:8">
      <c r="E184" s="32"/>
      <c r="F184" s="32"/>
      <c r="G184" s="32"/>
      <c r="H184" s="32"/>
    </row>
    <row r="185" spans="5:8">
      <c r="E185" s="32"/>
      <c r="F185" s="32"/>
      <c r="G185" s="32"/>
      <c r="H185" s="32"/>
    </row>
    <row r="186" spans="5:8">
      <c r="E186" s="32"/>
      <c r="F186" s="32"/>
      <c r="G186" s="32"/>
      <c r="H186" s="32"/>
    </row>
    <row r="187" spans="5:8">
      <c r="E187" s="32"/>
      <c r="F187" s="32"/>
      <c r="G187" s="32"/>
      <c r="H187" s="32"/>
    </row>
    <row r="188" spans="5:8">
      <c r="E188" s="32"/>
      <c r="F188" s="32"/>
      <c r="G188" s="32"/>
      <c r="H188" s="32"/>
    </row>
    <row r="189" spans="5:8">
      <c r="E189" s="32"/>
      <c r="F189" s="32"/>
      <c r="G189" s="32"/>
      <c r="H189" s="32"/>
    </row>
    <row r="190" spans="5:8">
      <c r="E190" s="32"/>
      <c r="F190" s="32"/>
      <c r="G190" s="32"/>
      <c r="H190" s="32"/>
    </row>
    <row r="191" spans="5:8">
      <c r="E191" s="32"/>
      <c r="F191" s="32"/>
      <c r="G191" s="32"/>
      <c r="H191" s="32"/>
    </row>
    <row r="192" spans="5:8">
      <c r="E192" s="32"/>
      <c r="F192" s="32"/>
      <c r="G192" s="32"/>
      <c r="H192" s="32"/>
    </row>
    <row r="193" spans="5:8">
      <c r="E193" s="32"/>
      <c r="F193" s="32"/>
      <c r="G193" s="32"/>
      <c r="H193" s="32"/>
    </row>
    <row r="194" spans="5:8">
      <c r="E194" s="32"/>
      <c r="F194" s="32"/>
      <c r="G194" s="32"/>
      <c r="H194" s="32"/>
    </row>
    <row r="195" spans="5:8">
      <c r="E195" s="32"/>
      <c r="F195" s="32"/>
      <c r="G195" s="32"/>
      <c r="H195" s="32"/>
    </row>
    <row r="196" spans="5:8">
      <c r="E196" s="32"/>
      <c r="F196" s="32"/>
      <c r="G196" s="32"/>
      <c r="H196" s="32"/>
    </row>
    <row r="197" spans="5:8">
      <c r="E197" s="32"/>
      <c r="F197" s="32"/>
      <c r="G197" s="32"/>
      <c r="H197" s="32"/>
    </row>
    <row r="198" spans="5:8">
      <c r="E198" s="32"/>
      <c r="F198" s="32"/>
      <c r="G198" s="32"/>
      <c r="H198" s="32"/>
    </row>
    <row r="199" spans="5:8">
      <c r="E199" s="32"/>
      <c r="F199" s="32"/>
      <c r="G199" s="32"/>
      <c r="H199" s="32"/>
    </row>
    <row r="200" spans="5:8">
      <c r="E200" s="32"/>
      <c r="F200" s="32"/>
      <c r="G200" s="32"/>
      <c r="H200" s="32"/>
    </row>
    <row r="201" spans="5:8">
      <c r="E201" s="32"/>
      <c r="F201" s="32"/>
      <c r="G201" s="32"/>
      <c r="H201" s="32"/>
    </row>
    <row r="202" spans="5:8">
      <c r="E202" s="32"/>
      <c r="F202" s="32"/>
      <c r="G202" s="32"/>
      <c r="H202" s="32"/>
    </row>
    <row r="203" spans="5:8">
      <c r="E203" s="32"/>
      <c r="F203" s="32"/>
      <c r="G203" s="32"/>
      <c r="H203" s="32"/>
    </row>
    <row r="204" spans="5:8">
      <c r="E204" s="32"/>
      <c r="F204" s="32"/>
      <c r="G204" s="32"/>
      <c r="H204" s="32"/>
    </row>
    <row r="205" spans="5:8">
      <c r="E205" s="32"/>
      <c r="F205" s="32"/>
      <c r="G205" s="32"/>
      <c r="H205" s="32"/>
    </row>
    <row r="206" spans="5:8">
      <c r="E206" s="32"/>
      <c r="F206" s="32"/>
      <c r="G206" s="32"/>
      <c r="H206" s="32"/>
    </row>
    <row r="207" spans="5:8">
      <c r="E207" s="32"/>
      <c r="F207" s="32"/>
      <c r="G207" s="32"/>
      <c r="H207" s="32"/>
    </row>
    <row r="208" spans="5:8">
      <c r="E208" s="32"/>
      <c r="F208" s="32"/>
      <c r="G208" s="32"/>
      <c r="H208" s="32"/>
    </row>
    <row r="209" spans="5:8">
      <c r="E209" s="32"/>
      <c r="F209" s="32"/>
      <c r="G209" s="32"/>
      <c r="H209" s="32"/>
    </row>
    <row r="210" spans="5:8">
      <c r="E210" s="32"/>
      <c r="F210" s="32"/>
      <c r="G210" s="32"/>
      <c r="H210" s="32"/>
    </row>
    <row r="211" spans="5:8">
      <c r="E211" s="32"/>
      <c r="F211" s="32"/>
      <c r="G211" s="32"/>
      <c r="H211" s="32"/>
    </row>
    <row r="212" spans="5:8">
      <c r="E212" s="32"/>
      <c r="F212" s="32"/>
      <c r="G212" s="32"/>
      <c r="H212" s="32"/>
    </row>
    <row r="213" spans="5:8">
      <c r="E213" s="32"/>
      <c r="F213" s="32"/>
      <c r="G213" s="32"/>
      <c r="H213" s="32"/>
    </row>
    <row r="214" spans="5:8">
      <c r="E214" s="32"/>
      <c r="F214" s="32"/>
      <c r="G214" s="32"/>
      <c r="H214" s="32"/>
    </row>
    <row r="215" spans="5:8">
      <c r="E215" s="32"/>
      <c r="F215" s="32"/>
      <c r="G215" s="32"/>
      <c r="H215" s="32"/>
    </row>
    <row r="216" spans="5:8">
      <c r="E216" s="32"/>
      <c r="F216" s="32"/>
      <c r="G216" s="32"/>
      <c r="H216" s="32"/>
    </row>
  </sheetData>
  <mergeCells count="19">
    <mergeCell ref="I90:J90"/>
    <mergeCell ref="I92:J92"/>
    <mergeCell ref="U78:U82"/>
    <mergeCell ref="C11:C13"/>
    <mergeCell ref="D11:D13"/>
    <mergeCell ref="G11:G12"/>
    <mergeCell ref="H11:H13"/>
    <mergeCell ref="E11:E13"/>
    <mergeCell ref="F11:F13"/>
    <mergeCell ref="E78:E79"/>
    <mergeCell ref="A1:W1"/>
    <mergeCell ref="A2:W2"/>
    <mergeCell ref="H7:O7"/>
    <mergeCell ref="A9:W9"/>
    <mergeCell ref="A10:A13"/>
    <mergeCell ref="B10:B13"/>
    <mergeCell ref="C10:H10"/>
    <mergeCell ref="I10:U10"/>
    <mergeCell ref="H4:S4"/>
  </mergeCells>
  <phoneticPr fontId="22" type="noConversion"/>
  <pageMargins left="0.19685039370078741" right="0.19685039370078741" top="0.19685039370078741" bottom="0.19685039370078741" header="0.51181102362204722" footer="0.51181102362204722"/>
  <pageSetup paperSize="9" scale="75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workbookViewId="0">
      <selection activeCell="D10" sqref="D10"/>
    </sheetView>
  </sheetViews>
  <sheetFormatPr defaultRowHeight="12.5"/>
  <sheetData>
    <row r="2" spans="2:2">
      <c r="B2" t="s">
        <v>152</v>
      </c>
    </row>
    <row r="3" spans="2:2">
      <c r="B3" t="s">
        <v>148</v>
      </c>
    </row>
    <row r="4" spans="2:2">
      <c r="B4" t="s">
        <v>149</v>
      </c>
    </row>
    <row r="5" spans="2:2">
      <c r="B5" t="s">
        <v>150</v>
      </c>
    </row>
    <row r="6" spans="2:2">
      <c r="B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user_buh</cp:lastModifiedBy>
  <cp:lastPrinted>2016-10-10T06:15:07Z</cp:lastPrinted>
  <dcterms:created xsi:type="dcterms:W3CDTF">2015-01-14T23:05:17Z</dcterms:created>
  <dcterms:modified xsi:type="dcterms:W3CDTF">2017-02-27T23:36:13Z</dcterms:modified>
</cp:coreProperties>
</file>