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/>
  </bookViews>
  <sheets>
    <sheet name="план" sheetId="2" r:id="rId1"/>
  </sheets>
  <calcPr calcId="124519"/>
</workbook>
</file>

<file path=xl/calcChain.xml><?xml version="1.0" encoding="utf-8"?>
<calcChain xmlns="http://schemas.openxmlformats.org/spreadsheetml/2006/main">
  <c r="F85" i="2"/>
  <c r="F86"/>
  <c r="I86"/>
  <c r="G86"/>
  <c r="G33"/>
  <c r="F79"/>
  <c r="I80"/>
  <c r="G80"/>
  <c r="F84"/>
  <c r="F82"/>
  <c r="F80"/>
  <c r="H80"/>
  <c r="F83"/>
  <c r="F81"/>
  <c r="I70"/>
  <c r="I71"/>
  <c r="G71"/>
  <c r="G70"/>
  <c r="I75"/>
  <c r="G75"/>
  <c r="F76"/>
  <c r="F77"/>
  <c r="F78"/>
  <c r="F74"/>
  <c r="F73"/>
  <c r="F72"/>
  <c r="F71"/>
  <c r="I56"/>
  <c r="G56"/>
  <c r="F69"/>
  <c r="F68"/>
  <c r="F67"/>
  <c r="F66"/>
  <c r="F65"/>
  <c r="F64"/>
  <c r="F63"/>
  <c r="F62"/>
  <c r="F61"/>
  <c r="F60"/>
  <c r="F59"/>
  <c r="F58"/>
  <c r="F57"/>
  <c r="F56"/>
  <c r="H56"/>
  <c r="I52"/>
  <c r="G52"/>
  <c r="G51"/>
  <c r="G50"/>
  <c r="G44"/>
  <c r="F55"/>
  <c r="H55"/>
  <c r="F54"/>
  <c r="H54"/>
  <c r="F53"/>
  <c r="F52"/>
  <c r="I45"/>
  <c r="G45"/>
  <c r="F49"/>
  <c r="H49"/>
  <c r="F48"/>
  <c r="F47"/>
  <c r="H47"/>
  <c r="F46"/>
  <c r="H46"/>
  <c r="F43"/>
  <c r="H43"/>
  <c r="F42"/>
  <c r="F41"/>
  <c r="H41"/>
  <c r="I41"/>
  <c r="G41"/>
  <c r="I34"/>
  <c r="G34"/>
  <c r="F40"/>
  <c r="H40"/>
  <c r="F39"/>
  <c r="H39"/>
  <c r="F38"/>
  <c r="F37"/>
  <c r="H37"/>
  <c r="F36"/>
  <c r="H36"/>
  <c r="F35"/>
  <c r="F34"/>
  <c r="H69"/>
  <c r="H25"/>
  <c r="I29"/>
  <c r="H29"/>
  <c r="H30"/>
  <c r="I31"/>
  <c r="H31"/>
  <c r="I32"/>
  <c r="H32"/>
  <c r="I23"/>
  <c r="H23"/>
  <c r="G96"/>
  <c r="H91"/>
  <c r="H89"/>
  <c r="H90"/>
  <c r="I18"/>
  <c r="H18"/>
  <c r="I17"/>
  <c r="H17"/>
  <c r="I14"/>
  <c r="G92"/>
  <c r="H92"/>
  <c r="H96"/>
  <c r="H38"/>
  <c r="G93"/>
  <c r="G94"/>
  <c r="G95"/>
  <c r="H14"/>
  <c r="H13"/>
  <c r="H15"/>
  <c r="I16"/>
  <c r="H16"/>
  <c r="I19"/>
  <c r="H19"/>
  <c r="I20"/>
  <c r="H20"/>
  <c r="I21"/>
  <c r="H21"/>
  <c r="I22"/>
  <c r="H22"/>
  <c r="I24"/>
  <c r="H24"/>
  <c r="I26"/>
  <c r="H26"/>
  <c r="I27"/>
  <c r="H27"/>
  <c r="I28"/>
  <c r="H28"/>
  <c r="H35"/>
  <c r="H48"/>
  <c r="H53"/>
  <c r="H87"/>
  <c r="H88"/>
  <c r="H93"/>
  <c r="H94"/>
  <c r="H95"/>
  <c r="I51"/>
  <c r="I50"/>
  <c r="I44"/>
  <c r="I33"/>
  <c r="H34"/>
  <c r="H52"/>
  <c r="F51"/>
  <c r="F70"/>
  <c r="H71"/>
  <c r="H42"/>
  <c r="F75"/>
  <c r="F45"/>
  <c r="H45"/>
  <c r="H51"/>
  <c r="F50"/>
  <c r="H50"/>
  <c r="F44"/>
  <c r="F33"/>
</calcChain>
</file>

<file path=xl/comments1.xml><?xml version="1.0" encoding="utf-8"?>
<comments xmlns="http://schemas.openxmlformats.org/spreadsheetml/2006/main">
  <authors>
    <author/>
  </authors>
  <commentList>
    <comment ref="AB1" authorId="0">
      <text>
        <r>
          <rPr>
            <sz val="8"/>
            <color indexed="8"/>
            <rFont val="Times New Roman"/>
            <family val="1"/>
            <charset val="204"/>
          </rPr>
          <t xml:space="preserve">***:
</t>
        </r>
      </text>
    </comment>
  </commentList>
</comments>
</file>

<file path=xl/sharedStrings.xml><?xml version="1.0" encoding="utf-8"?>
<sst xmlns="http://schemas.openxmlformats.org/spreadsheetml/2006/main" count="459" uniqueCount="247">
  <si>
    <t>I. План учебного процесса</t>
  </si>
  <si>
    <t>Распределение по семестрам</t>
  </si>
  <si>
    <t>Экзамены</t>
  </si>
  <si>
    <t>Зачеты</t>
  </si>
  <si>
    <t>Общая трудоемкость (часов)</t>
  </si>
  <si>
    <t>Кол-во аудит. часов</t>
  </si>
  <si>
    <t>Кол-во часов СРС</t>
  </si>
  <si>
    <t>min</t>
  </si>
  <si>
    <t>Иностранный язык</t>
  </si>
  <si>
    <t>Общепрофессиональные дисциплины</t>
  </si>
  <si>
    <t>Количество экзаменов</t>
  </si>
  <si>
    <t>Количество зачетов</t>
  </si>
  <si>
    <t>Количество зачетов без физкультуры</t>
  </si>
  <si>
    <t>Управление культуры правительства ЕАО</t>
  </si>
  <si>
    <t>Индекс</t>
  </si>
  <si>
    <t>Название дисциплин, профессиональных модулей, междисциплинарных курсов</t>
  </si>
  <si>
    <t>ОД.00</t>
  </si>
  <si>
    <t>Федеральный компонент среднего общего образования</t>
  </si>
  <si>
    <t>ОД.01</t>
  </si>
  <si>
    <t>Распределение обязательных учебных занятий по  курсам и семестрам</t>
  </si>
  <si>
    <t xml:space="preserve">Общеобразовательные учебные дисциплины </t>
  </si>
  <si>
    <t>Базовые учебные дисциплины</t>
  </si>
  <si>
    <t>Физическая культура</t>
  </si>
  <si>
    <t>Основы безопасности жизнедеятельности</t>
  </si>
  <si>
    <t>Естествознание</t>
  </si>
  <si>
    <t>География</t>
  </si>
  <si>
    <t>Профильные учебные дисциплины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</si>
  <si>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</si>
  <si>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</si>
  <si>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</si>
  <si>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</si>
  <si>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</si>
  <si>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</si>
  <si>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</si>
  <si>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</si>
  <si>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П.00</t>
  </si>
  <si>
    <t>ОП.00</t>
  </si>
  <si>
    <t>ПМ.00</t>
  </si>
  <si>
    <t>Профессиональные модули</t>
  </si>
  <si>
    <t>ПМ.01</t>
  </si>
  <si>
    <t>ПМ.02</t>
  </si>
  <si>
    <t>ПМ.03</t>
  </si>
  <si>
    <t>УП.00</t>
  </si>
  <si>
    <t>Учебная практика</t>
  </si>
  <si>
    <t>ПДП.00</t>
  </si>
  <si>
    <t>Производственная практика (преддипломная)</t>
  </si>
  <si>
    <t>ГИА.00</t>
  </si>
  <si>
    <t>Государственная (итоговая) аттестация</t>
  </si>
  <si>
    <t>Психология общения</t>
  </si>
  <si>
    <t>ОГСЭ.05</t>
  </si>
  <si>
    <t>Коды формируемых компетенций</t>
  </si>
  <si>
    <t>ПА.00</t>
  </si>
  <si>
    <t>Промежуточная аттестация</t>
  </si>
  <si>
    <t>История мировой культуры</t>
  </si>
  <si>
    <t>Обязательная часть циклов ППССЗ</t>
  </si>
  <si>
    <t>Всего часов обучения по учебным циклам ППССЗ</t>
  </si>
  <si>
    <t>4 нед</t>
  </si>
  <si>
    <t>2 нед</t>
  </si>
  <si>
    <t>ПП.00</t>
  </si>
  <si>
    <t>Производственная практика (по профилю специальности)</t>
  </si>
  <si>
    <t>ПП.01.</t>
  </si>
  <si>
    <t>Исполнительская практика</t>
  </si>
  <si>
    <t>ПП.02.</t>
  </si>
  <si>
    <t>Педагогическая практика</t>
  </si>
  <si>
    <t>1 нед</t>
  </si>
  <si>
    <t>ГИА.01</t>
  </si>
  <si>
    <t>Подготовка выпускной квалификационной работы</t>
  </si>
  <si>
    <t>7 нед</t>
  </si>
  <si>
    <t>ГИА.02</t>
  </si>
  <si>
    <t>Защита выпускной квалификационной работы</t>
  </si>
  <si>
    <t>ГИА.03</t>
  </si>
  <si>
    <t>Государственный экзамен</t>
  </si>
  <si>
    <t>ОГПОБУ "Биробиджанский колледж культуры и искусств"</t>
  </si>
  <si>
    <t>ОД 01.01</t>
  </si>
  <si>
    <t>ОД 02.02</t>
  </si>
  <si>
    <t>ОД 01.02</t>
  </si>
  <si>
    <t>ОД 01.03</t>
  </si>
  <si>
    <t>Математика и информатика</t>
  </si>
  <si>
    <t>ОД 01.04</t>
  </si>
  <si>
    <t>ОД 01.05</t>
  </si>
  <si>
    <t>ОД 01.06</t>
  </si>
  <si>
    <t>ОД 01.07</t>
  </si>
  <si>
    <t>ОД 01.08</t>
  </si>
  <si>
    <t>Русский язык</t>
  </si>
  <si>
    <t>ОД 01.09</t>
  </si>
  <si>
    <t>Литература</t>
  </si>
  <si>
    <t>ОД 02.01</t>
  </si>
  <si>
    <t>ОД 02.03</t>
  </si>
  <si>
    <t>ОД 02.04</t>
  </si>
  <si>
    <t>ОД 02.05</t>
  </si>
  <si>
    <t>ОД 02.06</t>
  </si>
  <si>
    <t>ОД 02.07</t>
  </si>
  <si>
    <t>История искусств</t>
  </si>
  <si>
    <t>Профессиональный учебный цикл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</si>
  <si>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</si>
  <si>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</si>
  <si>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</si>
  <si>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</si>
  <si>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</si>
  <si>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</si>
  <si>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</si>
  <si>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</si>
  <si>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17 нед</t>
  </si>
  <si>
    <t>16 нед</t>
  </si>
  <si>
    <t>22 нед</t>
  </si>
  <si>
    <t>Всего часов обучения по учебным циклам ППССЗ, включая федеральный компонент  среднего общего образования</t>
  </si>
  <si>
    <t>инд</t>
  </si>
  <si>
    <t>Специальность  51.02.01 Народное художественное творчество (по виду хореографическое творчество)</t>
  </si>
  <si>
    <t>Квалификация: руководитель любительского творческого коллектива, преподаватель</t>
  </si>
  <si>
    <t xml:space="preserve">Обществознание </t>
  </si>
  <si>
    <t>Отечественная литература</t>
  </si>
  <si>
    <t>Народная художественная культура</t>
  </si>
  <si>
    <t>Основы этнографии</t>
  </si>
  <si>
    <t>Культура речи</t>
  </si>
  <si>
    <t>ЕН.00</t>
  </si>
  <si>
    <t>Математический и общий естественнонаучный учебный цикл</t>
  </si>
  <si>
    <t>ЕН.01</t>
  </si>
  <si>
    <t>ЕН.02</t>
  </si>
  <si>
    <t>Информационные технологии</t>
  </si>
  <si>
    <t>Экологические основы природопользования</t>
  </si>
  <si>
    <t>ОП.01</t>
  </si>
  <si>
    <t>Народное художественное творчество</t>
  </si>
  <si>
    <t>ОП.02</t>
  </si>
  <si>
    <t>История отечественной культуры</t>
  </si>
  <si>
    <t>ОП.03</t>
  </si>
  <si>
    <t>Литература (отечественная и зарубежная)</t>
  </si>
  <si>
    <t>ОП.04</t>
  </si>
  <si>
    <t>Безопасность жизнедеятельности</t>
  </si>
  <si>
    <t>Художественно-творческая деятельность</t>
  </si>
  <si>
    <t>МДК.01.01</t>
  </si>
  <si>
    <t>МДК 01.02</t>
  </si>
  <si>
    <t>Композиция и постановка танца</t>
  </si>
  <si>
    <t>Хореографическая подготовка</t>
  </si>
  <si>
    <t>Педагогическая деятельность</t>
  </si>
  <si>
    <t>МДК 02.01</t>
  </si>
  <si>
    <t>Педагогические основы преподавания творческих дисциплин</t>
  </si>
  <si>
    <t>МДК 02.02</t>
  </si>
  <si>
    <t>Учебно-методическое обеспечение учебного процесса</t>
  </si>
  <si>
    <t>Организационно-управленческая деятельность</t>
  </si>
  <si>
    <t>МДК 03.01</t>
  </si>
  <si>
    <t>Основы управленческой деятельности</t>
  </si>
  <si>
    <t>Классический танец</t>
  </si>
  <si>
    <t>Бальный танец</t>
  </si>
  <si>
    <t>Народный танец</t>
  </si>
  <si>
    <t>Современный танец</t>
  </si>
  <si>
    <t>Основы психологии</t>
  </si>
  <si>
    <t>Основы педагогики</t>
  </si>
  <si>
    <t>15 нед</t>
  </si>
  <si>
    <t>Этика и психология профессиональной деятельности</t>
  </si>
  <si>
    <t>Основы драматургии, режиссуры и мастерства актера в хореографическом искусстве</t>
  </si>
  <si>
    <t>Раздел 1.</t>
  </si>
  <si>
    <t>Раздел 2.</t>
  </si>
  <si>
    <t>Раздел 3.</t>
  </si>
  <si>
    <t>Основы музыкальных знаний</t>
  </si>
  <si>
    <t>Методика преподавания специальных дисциплин</t>
  </si>
  <si>
    <t>Историко-бытовой танец</t>
  </si>
  <si>
    <t>Региональные особенности русского танца</t>
  </si>
  <si>
    <t>Грим</t>
  </si>
  <si>
    <t>Сценическая практика</t>
  </si>
  <si>
    <t>Постановочная работа</t>
  </si>
  <si>
    <t>Общий ансамбль</t>
  </si>
  <si>
    <t>Раздел 4.</t>
  </si>
  <si>
    <t>Раздел 5.</t>
  </si>
  <si>
    <t>Раздел 6.</t>
  </si>
  <si>
    <t>Раздел 7.</t>
  </si>
  <si>
    <t>Раздел 8.</t>
  </si>
  <si>
    <t>Раздел 9.</t>
  </si>
  <si>
    <t>Раздел 10.</t>
  </si>
  <si>
    <t>Раздел 11.</t>
  </si>
  <si>
    <t>Методика работы с любительским творческим коллективом</t>
  </si>
  <si>
    <t>Социально-культурная деятельность</t>
  </si>
  <si>
    <t>Экономика и менеджмент социально-культурной сферы</t>
  </si>
  <si>
    <t>Информационное обеспечение профессиональной деятельности</t>
  </si>
  <si>
    <t>Правовое обеспечение профессиональной деятельности</t>
  </si>
  <si>
    <t>3 нед</t>
  </si>
  <si>
    <t>11 нед</t>
  </si>
  <si>
    <t>6 нед</t>
  </si>
  <si>
    <t>Праздники и обряды еврейского народа</t>
  </si>
  <si>
    <t>Ритмика</t>
  </si>
  <si>
    <t>ОК 1-9, ПК 1.1 - 1.7, 2.1 - 2.5, 3.1 - 3.5</t>
  </si>
  <si>
    <t>Практикум по формам досуга</t>
  </si>
  <si>
    <t>Раздел 12.</t>
  </si>
  <si>
    <t>Раздел 13.</t>
  </si>
  <si>
    <t>3  нед</t>
  </si>
  <si>
    <t>ОК 10</t>
  </si>
  <si>
    <t>ОК 1, 2, 4, 8, 11, ПК 1.3, 2.1</t>
  </si>
  <si>
    <t>ОК 1, 2, 4, 8, 11, ПК 2.1</t>
  </si>
  <si>
    <t>ОК 1, 2, 4, 8, 11, ПК 1.3, 1.5, 2.1</t>
  </si>
  <si>
    <t>ОК 1, 2, 4, 8, 11, ПК 1.3, 1.4, 1.5, 2.1</t>
  </si>
  <si>
    <t>ОК 1, 2, 4, 8, 11, ПК 1.3 - 1.5, 2.1</t>
  </si>
  <si>
    <t>ОК 1, 2, 4, 8, 11, ПК 1.1, 1.2, 3.1</t>
  </si>
  <si>
    <t>ОК 1, 3 - 8</t>
  </si>
  <si>
    <t>ОК 1, 3, 4, 6, 8</t>
  </si>
  <si>
    <t>ОК 1-9, ПК 1.1, 2.1, 2.2, 2.4, 3.1</t>
  </si>
  <si>
    <t>ОК 4-6, 8, 9, ПК 2.2</t>
  </si>
  <si>
    <t>ОК 2-4, 6, 8</t>
  </si>
  <si>
    <t>ОК 2-9, ПК 1.7, 3.1, 3.2, 3.5</t>
  </si>
  <si>
    <t>ОК 1-9, ПК 3.1, 3.4</t>
  </si>
  <si>
    <t>ОК 1-9, ПК 1.1 - 1.6, 2.2, 2.3, 2.5, 3.1</t>
  </si>
  <si>
    <t>ОК 1-9, ПК 1.3 - 1.5, 2.2</t>
  </si>
  <si>
    <t>ОК 1-9, ПК 1.3 - 1.6, 2.2</t>
  </si>
  <si>
    <t>ОК 1-9, ПК 1.1 - 3.5</t>
  </si>
  <si>
    <t>ОК 1-9, ПК 1.1 - 1.7</t>
  </si>
  <si>
    <t>ОК 1-9, ПК 2.1 - 2.5</t>
  </si>
  <si>
    <t>ОК 1-9, ПК 3.1 - 3.5</t>
  </si>
  <si>
    <t>=9</t>
  </si>
  <si>
    <t>=15</t>
  </si>
  <si>
    <t>=8</t>
  </si>
  <si>
    <t>=10</t>
  </si>
  <si>
    <t>=6</t>
  </si>
  <si>
    <t>=4</t>
  </si>
  <si>
    <t>=2</t>
  </si>
  <si>
    <t>=33</t>
  </si>
  <si>
    <t>=31</t>
  </si>
  <si>
    <t>=29</t>
  </si>
  <si>
    <t>курсовые работы</t>
  </si>
  <si>
    <t>4,5,8</t>
  </si>
  <si>
    <t>Класс технической подготовки</t>
  </si>
  <si>
    <t>3 (51)</t>
  </si>
  <si>
    <t>2 (44)</t>
  </si>
  <si>
    <t>2 (34)</t>
  </si>
  <si>
    <t>3 (66)</t>
  </si>
  <si>
    <t>1 (22)</t>
  </si>
  <si>
    <t>1 (16)</t>
  </si>
  <si>
    <t>2 (32)</t>
  </si>
  <si>
    <t>4 (64)</t>
  </si>
  <si>
    <t>3 (48)</t>
  </si>
  <si>
    <t>2 (30)</t>
  </si>
  <si>
    <t>3 (45)</t>
  </si>
  <si>
    <t>4 (60)</t>
  </si>
  <si>
    <t>Музыкальный инструмент (фортепиано. Баян)</t>
  </si>
  <si>
    <t>4 (88)</t>
  </si>
  <si>
    <t>=35</t>
  </si>
  <si>
    <t>=34</t>
  </si>
  <si>
    <t>набор 2016 года</t>
  </si>
  <si>
    <t>2,5, 7</t>
  </si>
  <si>
    <t>7 д/з</t>
  </si>
  <si>
    <t>2 д/з</t>
  </si>
  <si>
    <t>3 д/з</t>
  </si>
  <si>
    <t>5 д/з</t>
  </si>
  <si>
    <t>6 д/з</t>
  </si>
  <si>
    <t>4 д/з</t>
  </si>
  <si>
    <t>3,6 д/з</t>
  </si>
  <si>
    <t>2,7 д/з</t>
  </si>
  <si>
    <t>8 д/з</t>
  </si>
  <si>
    <t>8 часов из вариативной части учебных циклов ППССЗ перемещено в блок ОГСЭ (4 часа добавлено к Физической культуре, 4 часа к Иностранному языку)</t>
  </si>
  <si>
    <t>Оставшийся объем часов вариативной части использован на увеличение объема времени отведенного на профессиональные модули ППССЗ</t>
  </si>
</sst>
</file>

<file path=xl/styles.xml><?xml version="1.0" encoding="utf-8"?>
<styleSheet xmlns="http://schemas.openxmlformats.org/spreadsheetml/2006/main">
  <fonts count="33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color indexed="8"/>
      <name val="Times New Roman"/>
      <family val="1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i/>
      <sz val="8"/>
      <name val="Arial Cyr"/>
      <family val="2"/>
      <charset val="204"/>
    </font>
    <font>
      <sz val="7"/>
      <name val="Arial Cyr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2"/>
      <name val="Arial Cyr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</cellStyleXfs>
  <cellXfs count="25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</xf>
    <xf numFmtId="1" fontId="0" fillId="0" borderId="12" xfId="0" applyNumberForma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1" fontId="0" fillId="0" borderId="11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22" fillId="0" borderId="0" xfId="0" applyFont="1" applyFill="1" applyBorder="1"/>
    <xf numFmtId="0" fontId="22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0" fillId="0" borderId="20" xfId="0" applyFill="1" applyBorder="1" applyAlignment="1" applyProtection="1">
      <alignment vertical="center" wrapText="1"/>
      <protection locked="0"/>
    </xf>
    <xf numFmtId="0" fontId="26" fillId="18" borderId="15" xfId="0" applyFont="1" applyFill="1" applyBorder="1" applyAlignment="1">
      <alignment vertical="center"/>
    </xf>
    <xf numFmtId="0" fontId="26" fillId="18" borderId="20" xfId="0" applyFont="1" applyFill="1" applyBorder="1" applyAlignment="1" applyProtection="1">
      <alignment vertical="center" wrapText="1"/>
      <protection locked="0"/>
    </xf>
    <xf numFmtId="0" fontId="0" fillId="18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26" fillId="18" borderId="21" xfId="0" applyFont="1" applyFill="1" applyBorder="1" applyAlignment="1">
      <alignment vertical="center" wrapText="1"/>
    </xf>
    <xf numFmtId="0" fontId="26" fillId="18" borderId="22" xfId="0" applyFont="1" applyFill="1" applyBorder="1" applyAlignment="1">
      <alignment vertical="center"/>
    </xf>
    <xf numFmtId="0" fontId="20" fillId="18" borderId="22" xfId="0" applyFont="1" applyFill="1" applyBorder="1" applyAlignment="1">
      <alignment vertical="center" wrapText="1"/>
    </xf>
    <xf numFmtId="0" fontId="0" fillId="18" borderId="23" xfId="0" applyFill="1" applyBorder="1" applyAlignment="1">
      <alignment horizontal="center" vertical="center"/>
    </xf>
    <xf numFmtId="0" fontId="20" fillId="18" borderId="24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18" borderId="15" xfId="0" applyFont="1" applyFill="1" applyBorder="1" applyAlignment="1">
      <alignment vertical="center"/>
    </xf>
    <xf numFmtId="0" fontId="26" fillId="18" borderId="26" xfId="0" applyFont="1" applyFill="1" applyBorder="1" applyAlignment="1" applyProtection="1">
      <alignment vertical="center" wrapText="1"/>
      <protection locked="0"/>
    </xf>
    <xf numFmtId="0" fontId="24" fillId="18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" fontId="0" fillId="0" borderId="10" xfId="0" applyNumberFormat="1" applyFill="1" applyBorder="1" applyAlignment="1" applyProtection="1">
      <alignment horizontal="center" vertical="center"/>
    </xf>
    <xf numFmtId="0" fontId="26" fillId="18" borderId="27" xfId="0" applyFont="1" applyFill="1" applyBorder="1" applyAlignment="1">
      <alignment vertical="center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28" xfId="0" applyFont="1" applyFill="1" applyBorder="1" applyAlignment="1">
      <alignment vertical="center"/>
    </xf>
    <xf numFmtId="0" fontId="26" fillId="18" borderId="28" xfId="0" applyFont="1" applyFill="1" applyBorder="1" applyAlignment="1">
      <alignment vertical="center" wrapText="1"/>
    </xf>
    <xf numFmtId="0" fontId="0" fillId="0" borderId="29" xfId="0" applyFill="1" applyBorder="1" applyAlignment="1" applyProtection="1">
      <alignment vertical="center" wrapText="1"/>
      <protection locked="0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27" fillId="18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18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18" borderId="21" xfId="0" applyFont="1" applyFill="1" applyBorder="1" applyAlignment="1">
      <alignment vertical="center"/>
    </xf>
    <xf numFmtId="0" fontId="0" fillId="18" borderId="20" xfId="0" applyFill="1" applyBorder="1" applyAlignment="1">
      <alignment vertical="center"/>
    </xf>
    <xf numFmtId="0" fontId="26" fillId="18" borderId="20" xfId="0" applyFont="1" applyFill="1" applyBorder="1" applyAlignment="1">
      <alignment vertical="center" wrapText="1"/>
    </xf>
    <xf numFmtId="0" fontId="0" fillId="18" borderId="20" xfId="0" applyFont="1" applyFill="1" applyBorder="1" applyAlignment="1">
      <alignment vertical="center"/>
    </xf>
    <xf numFmtId="0" fontId="0" fillId="18" borderId="10" xfId="0" applyFont="1" applyFill="1" applyBorder="1" applyAlignment="1" applyProtection="1">
      <alignment horizontal="center" vertical="center"/>
      <protection locked="0"/>
    </xf>
    <xf numFmtId="0" fontId="20" fillId="18" borderId="10" xfId="0" applyFont="1" applyFill="1" applyBorder="1" applyAlignment="1" applyProtection="1">
      <alignment horizontal="center" vertical="center" wrapText="1"/>
      <protection locked="0"/>
    </xf>
    <xf numFmtId="1" fontId="20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18" borderId="10" xfId="0" applyFont="1" applyFill="1" applyBorder="1" applyAlignment="1" applyProtection="1">
      <alignment horizontal="center" vertical="center"/>
      <protection locked="0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0" fillId="18" borderId="30" xfId="0" applyFill="1" applyBorder="1" applyAlignment="1">
      <alignment horizontal="center" vertical="center"/>
    </xf>
    <xf numFmtId="0" fontId="0" fillId="18" borderId="31" xfId="0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2" fillId="18" borderId="10" xfId="0" applyFont="1" applyFill="1" applyBorder="1" applyAlignment="1">
      <alignment horizontal="center" vertical="center"/>
    </xf>
    <xf numFmtId="0" fontId="0" fillId="18" borderId="33" xfId="0" applyFont="1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26" fillId="0" borderId="26" xfId="0" applyFont="1" applyFill="1" applyBorder="1" applyAlignment="1" applyProtection="1">
      <alignment vertical="center" wrapText="1"/>
      <protection locked="0"/>
    </xf>
    <xf numFmtId="0" fontId="29" fillId="18" borderId="10" xfId="0" applyFont="1" applyFill="1" applyBorder="1" applyAlignment="1">
      <alignment horizontal="center" vertical="center"/>
    </xf>
    <xf numFmtId="0" fontId="0" fillId="18" borderId="15" xfId="0" applyFill="1" applyBorder="1" applyAlignment="1">
      <alignment vertical="center"/>
    </xf>
    <xf numFmtId="0" fontId="0" fillId="19" borderId="10" xfId="0" applyFill="1" applyBorder="1" applyAlignment="1">
      <alignment horizontal="center" vertical="center"/>
    </xf>
    <xf numFmtId="0" fontId="26" fillId="20" borderId="15" xfId="0" applyFont="1" applyFill="1" applyBorder="1" applyAlignment="1">
      <alignment vertical="center"/>
    </xf>
    <xf numFmtId="0" fontId="26" fillId="20" borderId="26" xfId="0" applyFont="1" applyFill="1" applyBorder="1" applyAlignment="1" applyProtection="1">
      <alignment vertical="center" wrapText="1"/>
      <protection locked="0"/>
    </xf>
    <xf numFmtId="0" fontId="0" fillId="20" borderId="25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22" fillId="20" borderId="32" xfId="0" applyFont="1" applyFill="1" applyBorder="1" applyAlignment="1">
      <alignment horizontal="left" vertical="center" wrapText="1"/>
    </xf>
    <xf numFmtId="0" fontId="0" fillId="19" borderId="21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4" fillId="18" borderId="10" xfId="0" applyFont="1" applyFill="1" applyBorder="1" applyAlignment="1" applyProtection="1">
      <alignment horizontal="center" vertical="center"/>
      <protection hidden="1"/>
    </xf>
    <xf numFmtId="0" fontId="0" fillId="18" borderId="1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22" fillId="18" borderId="1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Protection="1">
      <protection hidden="1"/>
    </xf>
    <xf numFmtId="0" fontId="30" fillId="0" borderId="15" xfId="0" applyFont="1" applyFill="1" applyBorder="1" applyAlignment="1">
      <alignment vertical="center"/>
    </xf>
    <xf numFmtId="0" fontId="29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vertical="center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18" borderId="2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18" borderId="20" xfId="0" applyFill="1" applyBorder="1" applyAlignment="1" applyProtection="1">
      <alignment vertical="center" wrapText="1"/>
      <protection locked="0"/>
    </xf>
    <xf numFmtId="0" fontId="0" fillId="18" borderId="12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15" xfId="0" applyFill="1" applyBorder="1" applyAlignment="1" applyProtection="1">
      <alignment vertical="center" wrapText="1"/>
      <protection locked="0"/>
    </xf>
    <xf numFmtId="0" fontId="0" fillId="18" borderId="41" xfId="0" applyFill="1" applyBorder="1" applyAlignment="1">
      <alignment horizontal="center" vertical="center"/>
    </xf>
    <xf numFmtId="0" fontId="0" fillId="18" borderId="36" xfId="0" applyFill="1" applyBorder="1" applyAlignment="1">
      <alignment horizontal="center" vertical="center"/>
    </xf>
    <xf numFmtId="0" fontId="0" fillId="18" borderId="42" xfId="0" applyFill="1" applyBorder="1" applyAlignment="1" applyProtection="1">
      <alignment vertical="center" wrapText="1"/>
      <protection locked="0"/>
    </xf>
    <xf numFmtId="0" fontId="0" fillId="18" borderId="42" xfId="0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6" fillId="0" borderId="29" xfId="0" applyFont="1" applyFill="1" applyBorder="1" applyAlignment="1" applyProtection="1">
      <alignment vertical="center" wrapText="1"/>
      <protection locked="0"/>
    </xf>
    <xf numFmtId="0" fontId="0" fillId="0" borderId="20" xfId="0" applyFill="1" applyBorder="1" applyAlignment="1">
      <alignment vertical="center"/>
    </xf>
    <xf numFmtId="49" fontId="0" fillId="0" borderId="10" xfId="0" applyNumberFormat="1" applyFill="1" applyBorder="1" applyAlignment="1" applyProtection="1">
      <alignment horizontal="center" vertical="center"/>
      <protection hidden="1"/>
    </xf>
    <xf numFmtId="49" fontId="0" fillId="18" borderId="10" xfId="0" applyNumberFormat="1" applyFill="1" applyBorder="1" applyAlignment="1" applyProtection="1">
      <alignment horizontal="center" vertical="center"/>
      <protection hidden="1"/>
    </xf>
    <xf numFmtId="49" fontId="0" fillId="18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4" fillId="18" borderId="10" xfId="0" applyNumberFormat="1" applyFont="1" applyFill="1" applyBorder="1" applyAlignment="1">
      <alignment horizontal="center" vertical="center"/>
    </xf>
    <xf numFmtId="49" fontId="0" fillId="18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9" fillId="2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2" fillId="18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/>
    <xf numFmtId="49" fontId="2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0" fillId="19" borderId="10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30" fillId="20" borderId="10" xfId="0" applyNumberFormat="1" applyFont="1" applyFill="1" applyBorder="1" applyAlignment="1">
      <alignment horizontal="center" vertical="center"/>
    </xf>
    <xf numFmtId="49" fontId="30" fillId="20" borderId="32" xfId="0" applyNumberFormat="1" applyFont="1" applyFill="1" applyBorder="1" applyAlignment="1">
      <alignment horizontal="center" vertical="center"/>
    </xf>
    <xf numFmtId="0" fontId="20" fillId="18" borderId="43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44" xfId="0" applyFill="1" applyBorder="1" applyAlignment="1">
      <alignment vertical="center"/>
    </xf>
    <xf numFmtId="0" fontId="0" fillId="0" borderId="44" xfId="0" applyFill="1" applyBorder="1" applyAlignment="1" applyProtection="1">
      <alignment vertical="center" wrapText="1"/>
      <protection locked="0"/>
    </xf>
    <xf numFmtId="0" fontId="0" fillId="0" borderId="4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/>
    <xf numFmtId="0" fontId="0" fillId="0" borderId="0" xfId="0" applyFill="1" applyAlignment="1"/>
    <xf numFmtId="0" fontId="0" fillId="0" borderId="47" xfId="0" applyFill="1" applyBorder="1" applyAlignment="1">
      <alignment vertical="center"/>
    </xf>
    <xf numFmtId="0" fontId="0" fillId="0" borderId="48" xfId="0" applyFill="1" applyBorder="1" applyAlignment="1" applyProtection="1">
      <alignment vertical="center" wrapText="1"/>
      <protection locked="0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0" fillId="0" borderId="46" xfId="0" applyFont="1" applyFill="1" applyBorder="1" applyAlignment="1" applyProtection="1">
      <alignment horizontal="center" vertical="center" wrapText="1"/>
      <protection locked="0"/>
    </xf>
    <xf numFmtId="1" fontId="20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>
      <alignment horizontal="center" vertical="center"/>
    </xf>
    <xf numFmtId="49" fontId="0" fillId="0" borderId="46" xfId="0" applyNumberFormat="1" applyFill="1" applyBorder="1" applyAlignment="1" applyProtection="1">
      <alignment horizontal="center" vertical="center"/>
      <protection hidden="1"/>
    </xf>
    <xf numFmtId="49" fontId="0" fillId="0" borderId="46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51" xfId="0" applyFill="1" applyBorder="1" applyAlignment="1" applyProtection="1">
      <alignment vertical="center" wrapText="1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  <protection locked="0"/>
    </xf>
    <xf numFmtId="1" fontId="2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>
      <alignment horizontal="center" vertical="center"/>
    </xf>
    <xf numFmtId="49" fontId="30" fillId="0" borderId="52" xfId="0" applyNumberFormat="1" applyFont="1" applyFill="1" applyBorder="1" applyAlignment="1" applyProtection="1">
      <alignment horizontal="center" vertical="center"/>
      <protection hidden="1"/>
    </xf>
    <xf numFmtId="49" fontId="0" fillId="0" borderId="52" xfId="0" applyNumberForma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" fontId="26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53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2" fillId="0" borderId="32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center" vertical="center" textRotation="90" wrapText="1"/>
    </xf>
    <xf numFmtId="0" fontId="19" fillId="0" borderId="47" xfId="0" applyFont="1" applyFill="1" applyBorder="1" applyAlignment="1">
      <alignment horizontal="center" vertical="center" textRotation="90" wrapText="1"/>
    </xf>
    <xf numFmtId="0" fontId="19" fillId="0" borderId="46" xfId="0" applyFont="1" applyFill="1" applyBorder="1" applyAlignment="1">
      <alignment horizontal="center" vertical="center" textRotation="90" wrapText="1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27"/>
  <sheetViews>
    <sheetView tabSelected="1" topLeftCell="A85" zoomScale="70" zoomScaleNormal="70" workbookViewId="0">
      <selection activeCell="B103" sqref="B103:Z103"/>
    </sheetView>
  </sheetViews>
  <sheetFormatPr defaultColWidth="9.1796875" defaultRowHeight="12.5"/>
  <cols>
    <col min="1" max="1" width="10.81640625" style="3" customWidth="1"/>
    <col min="2" max="2" width="54.6328125" style="3" customWidth="1"/>
    <col min="3" max="5" width="4.54296875" style="4" customWidth="1"/>
    <col min="6" max="6" width="7.1796875" style="4" customWidth="1"/>
    <col min="7" max="7" width="6.81640625" style="4" customWidth="1"/>
    <col min="8" max="8" width="0" style="4" hidden="1" customWidth="1"/>
    <col min="9" max="9" width="6.54296875" style="4" customWidth="1"/>
    <col min="10" max="10" width="5.81640625" style="3" customWidth="1"/>
    <col min="11" max="11" width="3.7265625" style="121" customWidth="1"/>
    <col min="12" max="12" width="5.26953125" style="3" customWidth="1"/>
    <col min="13" max="13" width="3.54296875" style="163" customWidth="1"/>
    <col min="14" max="14" width="5.54296875" style="3" customWidth="1"/>
    <col min="15" max="15" width="3.54296875" style="163" customWidth="1"/>
    <col min="16" max="16" width="5.453125" style="3" customWidth="1"/>
    <col min="17" max="17" width="3.7265625" style="163" customWidth="1"/>
    <col min="18" max="18" width="5.26953125" style="3" customWidth="1"/>
    <col min="19" max="19" width="3.81640625" style="163" customWidth="1"/>
    <col min="20" max="20" width="5.54296875" style="3" customWidth="1"/>
    <col min="21" max="21" width="4.1796875" style="163" customWidth="1"/>
    <col min="22" max="22" width="5.54296875" style="3" customWidth="1"/>
    <col min="23" max="23" width="4.1796875" style="163" customWidth="1"/>
    <col min="24" max="24" width="5.26953125" style="3" customWidth="1"/>
    <col min="25" max="25" width="4.1796875" style="163" customWidth="1"/>
    <col min="26" max="26" width="19.7265625" style="70" customWidth="1"/>
    <col min="27" max="27" width="8.453125" style="3" customWidth="1"/>
    <col min="28" max="28" width="6" style="3" customWidth="1"/>
    <col min="29" max="29" width="9.1796875" style="1"/>
    <col min="30" max="81" width="2.26953125" style="1" customWidth="1"/>
    <col min="82" max="107" width="9.1796875" style="1"/>
    <col min="108" max="16384" width="9.1796875" style="3"/>
  </cols>
  <sheetData>
    <row r="1" spans="1:107" ht="13">
      <c r="A1" s="227" t="s">
        <v>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196"/>
      <c r="AB1" s="196"/>
    </row>
    <row r="2" spans="1:107" ht="13">
      <c r="A2" s="227" t="s">
        <v>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196"/>
      <c r="AB2" s="196"/>
    </row>
    <row r="3" spans="1:107" s="197" customFormat="1" ht="8.15" customHeight="1"/>
    <row r="4" spans="1:107" ht="14.25" customHeight="1">
      <c r="B4" s="4"/>
      <c r="I4" s="242" t="s">
        <v>107</v>
      </c>
      <c r="J4" s="243"/>
      <c r="K4" s="243"/>
      <c r="L4" s="243"/>
      <c r="M4" s="243"/>
      <c r="N4" s="243"/>
      <c r="O4" s="243"/>
      <c r="P4" s="243"/>
      <c r="Q4" s="243"/>
      <c r="R4" s="244"/>
      <c r="S4" s="244"/>
      <c r="T4" s="244"/>
      <c r="U4" s="244"/>
      <c r="V4" s="244"/>
      <c r="W4" s="244"/>
      <c r="X4" s="244"/>
      <c r="Y4" s="244"/>
      <c r="Z4" s="244"/>
      <c r="AA4" s="4"/>
      <c r="AB4" s="4"/>
    </row>
    <row r="5" spans="1:107" ht="4.5" customHeight="1">
      <c r="B5" s="4"/>
      <c r="I5" s="3"/>
      <c r="J5" s="4"/>
      <c r="K5" s="122"/>
      <c r="L5" s="4"/>
      <c r="M5" s="164"/>
      <c r="N5" s="4"/>
      <c r="O5" s="164"/>
      <c r="P5" s="4"/>
      <c r="Q5" s="164"/>
      <c r="R5" s="4"/>
      <c r="S5" s="164"/>
      <c r="T5" s="4"/>
      <c r="U5" s="164"/>
      <c r="V5" s="4"/>
      <c r="W5" s="164"/>
      <c r="X5" s="4"/>
      <c r="Y5" s="164"/>
      <c r="Z5" s="71"/>
      <c r="AA5" s="4"/>
      <c r="AB5" s="4"/>
    </row>
    <row r="6" spans="1:107" ht="14.25" customHeight="1">
      <c r="B6" s="4"/>
      <c r="I6" s="3" t="s">
        <v>108</v>
      </c>
      <c r="J6" s="4"/>
      <c r="K6" s="122"/>
      <c r="L6" s="4"/>
      <c r="M6" s="164"/>
      <c r="N6" s="4"/>
      <c r="O6" s="164"/>
      <c r="P6" s="4"/>
      <c r="Q6" s="164"/>
      <c r="R6" s="4"/>
      <c r="S6" s="164"/>
      <c r="T6" s="4"/>
      <c r="U6" s="164"/>
      <c r="V6" s="4"/>
      <c r="W6" s="164"/>
      <c r="X6" s="4"/>
      <c r="Y6" s="164"/>
      <c r="Z6" s="71"/>
      <c r="AA6" s="4"/>
      <c r="AB6" s="4"/>
    </row>
    <row r="7" spans="1:107">
      <c r="I7" s="245" t="s">
        <v>234</v>
      </c>
      <c r="J7" s="246"/>
      <c r="K7" s="246"/>
      <c r="L7" s="246"/>
      <c r="M7" s="246"/>
      <c r="N7" s="246"/>
      <c r="O7" s="246"/>
      <c r="P7" s="246"/>
      <c r="Q7" s="180"/>
    </row>
    <row r="8" spans="1:107" s="12" customFormat="1" ht="14.5" thickBot="1">
      <c r="A8" s="256" t="s">
        <v>0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22"/>
      <c r="AB8" s="222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s="12" customFormat="1" ht="25.5" customHeight="1" thickBot="1">
      <c r="A9" s="247" t="s">
        <v>14</v>
      </c>
      <c r="B9" s="248" t="s">
        <v>15</v>
      </c>
      <c r="C9" s="254" t="s">
        <v>1</v>
      </c>
      <c r="D9" s="255"/>
      <c r="E9" s="255"/>
      <c r="F9" s="255"/>
      <c r="G9" s="255"/>
      <c r="H9" s="255"/>
      <c r="I9" s="255"/>
      <c r="J9" s="251" t="s">
        <v>19</v>
      </c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3"/>
      <c r="AA9" s="13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s="12" customFormat="1" ht="14.25" customHeight="1" thickBot="1">
      <c r="A10" s="247"/>
      <c r="B10" s="249"/>
      <c r="C10" s="233" t="s">
        <v>2</v>
      </c>
      <c r="D10" s="233" t="s">
        <v>3</v>
      </c>
      <c r="E10" s="233" t="s">
        <v>215</v>
      </c>
      <c r="F10" s="238" t="s">
        <v>4</v>
      </c>
      <c r="G10" s="239" t="s">
        <v>5</v>
      </c>
      <c r="H10" s="236" t="s">
        <v>5</v>
      </c>
      <c r="I10" s="237" t="s">
        <v>6</v>
      </c>
      <c r="J10" s="39" t="s">
        <v>94</v>
      </c>
      <c r="K10" s="123"/>
      <c r="L10" s="39" t="s">
        <v>95</v>
      </c>
      <c r="M10" s="165"/>
      <c r="N10" s="39" t="s">
        <v>96</v>
      </c>
      <c r="O10" s="165"/>
      <c r="P10" s="39" t="s">
        <v>97</v>
      </c>
      <c r="Q10" s="165"/>
      <c r="R10" s="39" t="s">
        <v>98</v>
      </c>
      <c r="S10" s="165"/>
      <c r="T10" s="39" t="s">
        <v>99</v>
      </c>
      <c r="U10" s="165"/>
      <c r="V10" s="39" t="s">
        <v>100</v>
      </c>
      <c r="W10" s="165"/>
      <c r="X10" s="39" t="s">
        <v>101</v>
      </c>
      <c r="Y10" s="165"/>
      <c r="Z10" s="72"/>
      <c r="AA10" s="13"/>
      <c r="AB10" s="14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s="12" customFormat="1" ht="42.65" customHeight="1" thickBot="1">
      <c r="A11" s="247"/>
      <c r="B11" s="249"/>
      <c r="C11" s="234"/>
      <c r="D11" s="234"/>
      <c r="E11" s="240"/>
      <c r="F11" s="238"/>
      <c r="G11" s="239"/>
      <c r="H11" s="236"/>
      <c r="I11" s="237"/>
      <c r="J11" s="75"/>
      <c r="K11" s="124" t="s">
        <v>106</v>
      </c>
      <c r="L11" s="81"/>
      <c r="M11" s="166" t="s">
        <v>106</v>
      </c>
      <c r="N11" s="75"/>
      <c r="O11" s="179" t="s">
        <v>106</v>
      </c>
      <c r="P11" s="75"/>
      <c r="Q11" s="179" t="s">
        <v>106</v>
      </c>
      <c r="R11" s="75"/>
      <c r="S11" s="179" t="s">
        <v>106</v>
      </c>
      <c r="T11" s="75"/>
      <c r="U11" s="179" t="s">
        <v>106</v>
      </c>
      <c r="V11" s="75"/>
      <c r="W11" s="179" t="s">
        <v>106</v>
      </c>
      <c r="X11" s="75"/>
      <c r="Y11" s="179" t="s">
        <v>106</v>
      </c>
      <c r="Z11" s="75" t="s">
        <v>50</v>
      </c>
      <c r="AA11" s="16"/>
      <c r="AB11" s="16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s="12" customFormat="1" ht="18" customHeight="1" thickBot="1">
      <c r="A12" s="247"/>
      <c r="B12" s="250"/>
      <c r="C12" s="235"/>
      <c r="D12" s="235"/>
      <c r="E12" s="241"/>
      <c r="F12" s="238"/>
      <c r="G12" s="239"/>
      <c r="H12" s="15" t="s">
        <v>7</v>
      </c>
      <c r="I12" s="237"/>
      <c r="J12" s="75" t="s">
        <v>102</v>
      </c>
      <c r="K12" s="124"/>
      <c r="L12" s="81" t="s">
        <v>104</v>
      </c>
      <c r="M12" s="166"/>
      <c r="N12" s="75" t="s">
        <v>103</v>
      </c>
      <c r="O12" s="179"/>
      <c r="P12" s="75" t="s">
        <v>104</v>
      </c>
      <c r="Q12" s="179"/>
      <c r="R12" s="75" t="s">
        <v>103</v>
      </c>
      <c r="S12" s="179"/>
      <c r="T12" s="75" t="s">
        <v>103</v>
      </c>
      <c r="U12" s="179"/>
      <c r="V12" s="75" t="s">
        <v>103</v>
      </c>
      <c r="W12" s="179"/>
      <c r="X12" s="75" t="s">
        <v>147</v>
      </c>
      <c r="Y12" s="179"/>
      <c r="Z12" s="76"/>
      <c r="AA12" s="17"/>
      <c r="AB12" s="14"/>
      <c r="AC12" s="11"/>
      <c r="AD12" s="14"/>
      <c r="AE12" s="14"/>
      <c r="AF12" s="14"/>
      <c r="AG12" s="14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s="11" customFormat="1" ht="17.149999999999999" customHeight="1" thickBot="1">
      <c r="A13" s="51" t="s">
        <v>16</v>
      </c>
      <c r="B13" s="52" t="s">
        <v>17</v>
      </c>
      <c r="C13" s="53"/>
      <c r="D13" s="54"/>
      <c r="E13" s="185"/>
      <c r="F13" s="55">
        <v>2106</v>
      </c>
      <c r="G13" s="55">
        <v>1404</v>
      </c>
      <c r="H13" s="55" t="e">
        <f>SUM(H14:H32)</f>
        <v>#REF!</v>
      </c>
      <c r="I13" s="55">
        <v>702</v>
      </c>
      <c r="J13" s="60"/>
      <c r="K13" s="125"/>
      <c r="L13" s="60"/>
      <c r="M13" s="167"/>
      <c r="N13" s="60"/>
      <c r="O13" s="167"/>
      <c r="P13" s="60"/>
      <c r="Q13" s="167"/>
      <c r="R13" s="60"/>
      <c r="S13" s="167"/>
      <c r="T13" s="60"/>
      <c r="U13" s="167"/>
      <c r="V13" s="60"/>
      <c r="W13" s="167"/>
      <c r="X13" s="60"/>
      <c r="Y13" s="167"/>
      <c r="Z13" s="77"/>
      <c r="AA13" s="17"/>
      <c r="AB13" s="14"/>
      <c r="AD13" s="14"/>
      <c r="AE13" s="14"/>
      <c r="AF13" s="14"/>
      <c r="AG13" s="14"/>
    </row>
    <row r="14" spans="1:107" s="11" customFormat="1" ht="16" customHeight="1" thickBot="1">
      <c r="A14" s="82" t="s">
        <v>18</v>
      </c>
      <c r="B14" s="50" t="s">
        <v>20</v>
      </c>
      <c r="C14" s="65"/>
      <c r="D14" s="66"/>
      <c r="E14" s="66"/>
      <c r="F14" s="55">
        <v>2106</v>
      </c>
      <c r="G14" s="87">
        <v>1404</v>
      </c>
      <c r="H14" s="88">
        <f t="shared" ref="H14:H34" si="0">F14*0.4</f>
        <v>842.40000000000009</v>
      </c>
      <c r="I14" s="88">
        <f t="shared" ref="I14:I28" si="1">SUM(F14-G14)</f>
        <v>702</v>
      </c>
      <c r="J14" s="62"/>
      <c r="K14" s="126"/>
      <c r="L14" s="62"/>
      <c r="M14" s="168"/>
      <c r="N14" s="62"/>
      <c r="O14" s="168"/>
      <c r="P14" s="62"/>
      <c r="Q14" s="168"/>
      <c r="R14" s="62"/>
      <c r="S14" s="168"/>
      <c r="T14" s="62"/>
      <c r="U14" s="168"/>
      <c r="V14" s="62"/>
      <c r="W14" s="168"/>
      <c r="X14" s="62"/>
      <c r="Y14" s="168"/>
      <c r="Z14" s="79"/>
    </row>
    <row r="15" spans="1:107" s="11" customFormat="1" ht="13.5" thickBot="1">
      <c r="A15" s="83"/>
      <c r="B15" s="84" t="s">
        <v>21</v>
      </c>
      <c r="C15" s="48"/>
      <c r="D15" s="49"/>
      <c r="E15" s="49"/>
      <c r="F15" s="92">
        <v>1134</v>
      </c>
      <c r="G15" s="87">
        <v>756</v>
      </c>
      <c r="H15" s="88">
        <f t="shared" si="0"/>
        <v>453.6</v>
      </c>
      <c r="I15" s="88">
        <v>378</v>
      </c>
      <c r="J15" s="62"/>
      <c r="K15" s="126"/>
      <c r="L15" s="62"/>
      <c r="M15" s="168"/>
      <c r="N15" s="62"/>
      <c r="O15" s="168"/>
      <c r="P15" s="62"/>
      <c r="Q15" s="168"/>
      <c r="R15" s="62"/>
      <c r="S15" s="168"/>
      <c r="T15" s="62"/>
      <c r="U15" s="168"/>
      <c r="V15" s="62"/>
      <c r="W15" s="168"/>
      <c r="X15" s="62"/>
      <c r="Y15" s="168"/>
      <c r="Z15" s="79"/>
    </row>
    <row r="16" spans="1:107" s="11" customFormat="1" ht="13.5" thickBot="1">
      <c r="A16" s="158" t="s">
        <v>73</v>
      </c>
      <c r="B16" s="40" t="s">
        <v>8</v>
      </c>
      <c r="C16" s="21"/>
      <c r="D16" s="20" t="s">
        <v>237</v>
      </c>
      <c r="E16" s="20"/>
      <c r="F16" s="89">
        <v>142</v>
      </c>
      <c r="G16" s="90">
        <v>95</v>
      </c>
      <c r="H16" s="91">
        <f t="shared" si="0"/>
        <v>56.800000000000004</v>
      </c>
      <c r="I16" s="91">
        <f t="shared" si="1"/>
        <v>47</v>
      </c>
      <c r="J16" s="61" t="s">
        <v>218</v>
      </c>
      <c r="K16" s="159"/>
      <c r="L16" s="61" t="s">
        <v>219</v>
      </c>
      <c r="M16" s="169"/>
      <c r="N16" s="61"/>
      <c r="O16" s="169"/>
      <c r="P16" s="61"/>
      <c r="Q16" s="169"/>
      <c r="R16" s="61"/>
      <c r="S16" s="169"/>
      <c r="T16" s="61"/>
      <c r="U16" s="169"/>
      <c r="V16" s="61"/>
      <c r="W16" s="169"/>
      <c r="X16" s="61"/>
      <c r="Y16" s="169"/>
      <c r="Z16" s="78" t="s">
        <v>184</v>
      </c>
    </row>
    <row r="17" spans="1:26" s="11" customFormat="1" ht="13.5" thickBot="1">
      <c r="A17" s="158" t="s">
        <v>75</v>
      </c>
      <c r="B17" s="41" t="s">
        <v>109</v>
      </c>
      <c r="C17" s="21">
        <v>2</v>
      </c>
      <c r="D17" s="20"/>
      <c r="E17" s="20"/>
      <c r="F17" s="89">
        <v>117</v>
      </c>
      <c r="G17" s="90">
        <v>78</v>
      </c>
      <c r="H17" s="91">
        <f t="shared" si="0"/>
        <v>46.800000000000004</v>
      </c>
      <c r="I17" s="91">
        <f t="shared" si="1"/>
        <v>39</v>
      </c>
      <c r="J17" s="61" t="s">
        <v>220</v>
      </c>
      <c r="K17" s="159"/>
      <c r="L17" s="61" t="s">
        <v>219</v>
      </c>
      <c r="M17" s="169"/>
      <c r="N17" s="61"/>
      <c r="O17" s="169"/>
      <c r="P17" s="61"/>
      <c r="Q17" s="169"/>
      <c r="R17" s="61"/>
      <c r="S17" s="169"/>
      <c r="T17" s="61"/>
      <c r="U17" s="169"/>
      <c r="V17" s="61"/>
      <c r="W17" s="169"/>
      <c r="X17" s="61"/>
      <c r="Y17" s="169"/>
      <c r="Z17" s="78" t="s">
        <v>184</v>
      </c>
    </row>
    <row r="18" spans="1:26" s="11" customFormat="1" ht="13.5" thickBot="1">
      <c r="A18" s="158" t="s">
        <v>76</v>
      </c>
      <c r="B18" s="41" t="s">
        <v>77</v>
      </c>
      <c r="C18" s="21">
        <v>2</v>
      </c>
      <c r="D18" s="20"/>
      <c r="E18" s="20"/>
      <c r="F18" s="89">
        <v>176</v>
      </c>
      <c r="G18" s="90">
        <v>117</v>
      </c>
      <c r="H18" s="91">
        <f>F18*0.4</f>
        <v>70.400000000000006</v>
      </c>
      <c r="I18" s="91">
        <f t="shared" si="1"/>
        <v>59</v>
      </c>
      <c r="J18" s="61" t="s">
        <v>218</v>
      </c>
      <c r="K18" s="159"/>
      <c r="L18" s="61" t="s">
        <v>221</v>
      </c>
      <c r="M18" s="169"/>
      <c r="N18" s="61"/>
      <c r="O18" s="169"/>
      <c r="P18" s="61"/>
      <c r="Q18" s="169"/>
      <c r="R18" s="61"/>
      <c r="S18" s="169"/>
      <c r="T18" s="61"/>
      <c r="U18" s="169"/>
      <c r="V18" s="61"/>
      <c r="W18" s="169"/>
      <c r="X18" s="61"/>
      <c r="Y18" s="169"/>
      <c r="Z18" s="78" t="s">
        <v>184</v>
      </c>
    </row>
    <row r="19" spans="1:26" s="11" customFormat="1" ht="13.5" thickBot="1">
      <c r="A19" s="158" t="s">
        <v>78</v>
      </c>
      <c r="B19" s="41" t="s">
        <v>24</v>
      </c>
      <c r="C19" s="21"/>
      <c r="D19" s="20" t="s">
        <v>237</v>
      </c>
      <c r="E19" s="20"/>
      <c r="F19" s="89">
        <v>108</v>
      </c>
      <c r="G19" s="90">
        <v>72</v>
      </c>
      <c r="H19" s="91">
        <f t="shared" si="0"/>
        <v>43.2</v>
      </c>
      <c r="I19" s="91">
        <f t="shared" si="1"/>
        <v>36</v>
      </c>
      <c r="J19" s="61" t="s">
        <v>220</v>
      </c>
      <c r="K19" s="159"/>
      <c r="L19" s="61" t="s">
        <v>222</v>
      </c>
      <c r="M19" s="169"/>
      <c r="N19" s="61" t="s">
        <v>223</v>
      </c>
      <c r="O19" s="169"/>
      <c r="P19" s="61"/>
      <c r="Q19" s="169"/>
      <c r="R19" s="61"/>
      <c r="S19" s="169"/>
      <c r="T19" s="61"/>
      <c r="U19" s="169"/>
      <c r="V19" s="61"/>
      <c r="W19" s="169"/>
      <c r="X19" s="61"/>
      <c r="Y19" s="169"/>
      <c r="Z19" s="78" t="s">
        <v>184</v>
      </c>
    </row>
    <row r="20" spans="1:26" s="11" customFormat="1" ht="13.5" thickBot="1">
      <c r="A20" s="158" t="s">
        <v>79</v>
      </c>
      <c r="B20" s="41" t="s">
        <v>25</v>
      </c>
      <c r="C20" s="21"/>
      <c r="D20" s="20"/>
      <c r="E20" s="20"/>
      <c r="F20" s="89">
        <v>76</v>
      </c>
      <c r="G20" s="90">
        <v>51</v>
      </c>
      <c r="H20" s="91">
        <f t="shared" si="0"/>
        <v>30.400000000000002</v>
      </c>
      <c r="I20" s="91">
        <f t="shared" si="1"/>
        <v>25</v>
      </c>
      <c r="J20" s="61" t="s">
        <v>218</v>
      </c>
      <c r="K20" s="159"/>
      <c r="L20" s="61"/>
      <c r="M20" s="169"/>
      <c r="N20" s="61"/>
      <c r="O20" s="169"/>
      <c r="P20" s="61"/>
      <c r="Q20" s="169"/>
      <c r="R20" s="61"/>
      <c r="S20" s="169"/>
      <c r="T20" s="61"/>
      <c r="U20" s="169"/>
      <c r="V20" s="61"/>
      <c r="W20" s="169"/>
      <c r="X20" s="61"/>
      <c r="Y20" s="169"/>
      <c r="Z20" s="78" t="s">
        <v>184</v>
      </c>
    </row>
    <row r="21" spans="1:26" s="11" customFormat="1" ht="13.5" thickBot="1">
      <c r="A21" s="158" t="s">
        <v>80</v>
      </c>
      <c r="B21" s="41" t="s">
        <v>22</v>
      </c>
      <c r="C21" s="21"/>
      <c r="D21" s="20">
        <v>2</v>
      </c>
      <c r="E21" s="20"/>
      <c r="F21" s="89">
        <v>117</v>
      </c>
      <c r="G21" s="90">
        <v>78</v>
      </c>
      <c r="H21" s="91">
        <f t="shared" si="0"/>
        <v>46.800000000000004</v>
      </c>
      <c r="I21" s="91">
        <f t="shared" si="1"/>
        <v>39</v>
      </c>
      <c r="J21" s="61" t="s">
        <v>220</v>
      </c>
      <c r="K21" s="159"/>
      <c r="L21" s="61" t="s">
        <v>219</v>
      </c>
      <c r="M21" s="169"/>
      <c r="N21" s="61"/>
      <c r="O21" s="169"/>
      <c r="P21" s="61"/>
      <c r="Q21" s="169"/>
      <c r="R21" s="61"/>
      <c r="S21" s="169"/>
      <c r="T21" s="61"/>
      <c r="U21" s="169"/>
      <c r="V21" s="61"/>
      <c r="W21" s="169"/>
      <c r="X21" s="61"/>
      <c r="Y21" s="169"/>
      <c r="Z21" s="78" t="s">
        <v>184</v>
      </c>
    </row>
    <row r="22" spans="1:26" s="11" customFormat="1" ht="13.5" thickBot="1">
      <c r="A22" s="158" t="s">
        <v>81</v>
      </c>
      <c r="B22" s="41" t="s">
        <v>23</v>
      </c>
      <c r="C22" s="21"/>
      <c r="D22" s="20" t="s">
        <v>238</v>
      </c>
      <c r="E22" s="20"/>
      <c r="F22" s="89">
        <v>105</v>
      </c>
      <c r="G22" s="90">
        <v>70</v>
      </c>
      <c r="H22" s="91">
        <f t="shared" si="0"/>
        <v>42</v>
      </c>
      <c r="I22" s="91">
        <f t="shared" si="1"/>
        <v>35</v>
      </c>
      <c r="J22" s="61"/>
      <c r="K22" s="159"/>
      <c r="L22" s="61" t="s">
        <v>222</v>
      </c>
      <c r="M22" s="169"/>
      <c r="N22" s="61" t="s">
        <v>226</v>
      </c>
      <c r="O22" s="169"/>
      <c r="P22" s="61"/>
      <c r="Q22" s="169"/>
      <c r="R22" s="61"/>
      <c r="S22" s="169"/>
      <c r="T22" s="61"/>
      <c r="U22" s="169"/>
      <c r="V22" s="61"/>
      <c r="W22" s="169"/>
      <c r="X22" s="61"/>
      <c r="Y22" s="169"/>
      <c r="Z22" s="78" t="s">
        <v>184</v>
      </c>
    </row>
    <row r="23" spans="1:26" s="11" customFormat="1" ht="13.5" thickBot="1">
      <c r="A23" s="158" t="s">
        <v>82</v>
      </c>
      <c r="B23" s="41" t="s">
        <v>83</v>
      </c>
      <c r="C23" s="21">
        <v>2</v>
      </c>
      <c r="D23" s="20"/>
      <c r="E23" s="20"/>
      <c r="F23" s="89">
        <v>117</v>
      </c>
      <c r="G23" s="90">
        <v>78</v>
      </c>
      <c r="H23" s="91">
        <f>F23*0.4</f>
        <v>46.800000000000004</v>
      </c>
      <c r="I23" s="91">
        <f>SUM(F23-G23)</f>
        <v>39</v>
      </c>
      <c r="J23" s="61" t="s">
        <v>220</v>
      </c>
      <c r="K23" s="159"/>
      <c r="L23" s="61" t="s">
        <v>219</v>
      </c>
      <c r="M23" s="169"/>
      <c r="N23" s="61"/>
      <c r="O23" s="169"/>
      <c r="P23" s="61"/>
      <c r="Q23" s="169"/>
      <c r="R23" s="61"/>
      <c r="S23" s="169"/>
      <c r="T23" s="61"/>
      <c r="U23" s="169"/>
      <c r="V23" s="61"/>
      <c r="W23" s="169"/>
      <c r="X23" s="61"/>
      <c r="Y23" s="169"/>
      <c r="Z23" s="78" t="s">
        <v>184</v>
      </c>
    </row>
    <row r="24" spans="1:26" s="11" customFormat="1" ht="13.5" thickBot="1">
      <c r="A24" s="158" t="s">
        <v>84</v>
      </c>
      <c r="B24" s="41" t="s">
        <v>85</v>
      </c>
      <c r="C24" s="21">
        <v>2</v>
      </c>
      <c r="D24" s="20"/>
      <c r="E24" s="20"/>
      <c r="F24" s="89">
        <v>176</v>
      </c>
      <c r="G24" s="90">
        <v>117</v>
      </c>
      <c r="H24" s="91">
        <f t="shared" si="0"/>
        <v>70.400000000000006</v>
      </c>
      <c r="I24" s="91">
        <f t="shared" si="1"/>
        <v>59</v>
      </c>
      <c r="J24" s="61" t="s">
        <v>218</v>
      </c>
      <c r="K24" s="159"/>
      <c r="L24" s="61" t="s">
        <v>221</v>
      </c>
      <c r="M24" s="169"/>
      <c r="N24" s="61"/>
      <c r="O24" s="169"/>
      <c r="P24" s="61"/>
      <c r="Q24" s="169"/>
      <c r="R24" s="61"/>
      <c r="S24" s="169"/>
      <c r="T24" s="61"/>
      <c r="U24" s="169"/>
      <c r="V24" s="61"/>
      <c r="W24" s="169"/>
      <c r="X24" s="61"/>
      <c r="Y24" s="169"/>
      <c r="Z24" s="78" t="s">
        <v>184</v>
      </c>
    </row>
    <row r="25" spans="1:26" s="11" customFormat="1" ht="13.5" thickBot="1">
      <c r="A25" s="85"/>
      <c r="B25" s="50" t="s">
        <v>26</v>
      </c>
      <c r="C25" s="48"/>
      <c r="D25" s="49"/>
      <c r="E25" s="49"/>
      <c r="F25" s="92">
        <v>972</v>
      </c>
      <c r="G25" s="88">
        <v>648</v>
      </c>
      <c r="H25" s="88" t="e">
        <f>SUM(#REF!-F25)</f>
        <v>#REF!</v>
      </c>
      <c r="I25" s="88">
        <v>324</v>
      </c>
      <c r="J25" s="62"/>
      <c r="K25" s="160"/>
      <c r="L25" s="62"/>
      <c r="M25" s="168"/>
      <c r="N25" s="62"/>
      <c r="O25" s="168"/>
      <c r="P25" s="62"/>
      <c r="Q25" s="168"/>
      <c r="R25" s="62"/>
      <c r="S25" s="168"/>
      <c r="T25" s="62"/>
      <c r="U25" s="168"/>
      <c r="V25" s="62"/>
      <c r="W25" s="168"/>
      <c r="X25" s="62"/>
      <c r="Y25" s="168"/>
      <c r="Z25" s="79"/>
    </row>
    <row r="26" spans="1:26" s="11" customFormat="1" ht="13.5" thickBot="1">
      <c r="A26" s="158" t="s">
        <v>86</v>
      </c>
      <c r="B26" s="41" t="s">
        <v>53</v>
      </c>
      <c r="C26" s="21">
        <v>2</v>
      </c>
      <c r="D26" s="20" t="s">
        <v>238</v>
      </c>
      <c r="E26" s="20"/>
      <c r="F26" s="89">
        <v>224</v>
      </c>
      <c r="G26" s="90">
        <v>149</v>
      </c>
      <c r="H26" s="91">
        <f>F26*0.4</f>
        <v>89.600000000000009</v>
      </c>
      <c r="I26" s="91">
        <f t="shared" si="1"/>
        <v>75</v>
      </c>
      <c r="J26" s="61" t="s">
        <v>218</v>
      </c>
      <c r="K26" s="159"/>
      <c r="L26" s="61" t="s">
        <v>221</v>
      </c>
      <c r="M26" s="169"/>
      <c r="N26" s="61" t="s">
        <v>224</v>
      </c>
      <c r="O26" s="169"/>
      <c r="P26" s="61"/>
      <c r="Q26" s="169"/>
      <c r="R26" s="61"/>
      <c r="S26" s="169"/>
      <c r="T26" s="61"/>
      <c r="U26" s="169"/>
      <c r="V26" s="61"/>
      <c r="W26" s="169"/>
      <c r="X26" s="61"/>
      <c r="Y26" s="169"/>
      <c r="Z26" s="78" t="s">
        <v>185</v>
      </c>
    </row>
    <row r="27" spans="1:26" s="11" customFormat="1" ht="13.5" thickBot="1">
      <c r="A27" s="158" t="s">
        <v>74</v>
      </c>
      <c r="B27" s="41" t="s">
        <v>27</v>
      </c>
      <c r="C27" s="21"/>
      <c r="D27" s="20" t="s">
        <v>237</v>
      </c>
      <c r="E27" s="20"/>
      <c r="F27" s="89">
        <v>142</v>
      </c>
      <c r="G27" s="90">
        <v>95</v>
      </c>
      <c r="H27" s="91">
        <f t="shared" si="0"/>
        <v>56.800000000000004</v>
      </c>
      <c r="I27" s="91">
        <f t="shared" si="1"/>
        <v>47</v>
      </c>
      <c r="J27" s="61" t="s">
        <v>218</v>
      </c>
      <c r="K27" s="159"/>
      <c r="L27" s="61" t="s">
        <v>219</v>
      </c>
      <c r="M27" s="169"/>
      <c r="N27" s="61"/>
      <c r="O27" s="169"/>
      <c r="P27" s="61"/>
      <c r="Q27" s="169"/>
      <c r="R27" s="61"/>
      <c r="S27" s="169"/>
      <c r="T27" s="61"/>
      <c r="U27" s="169"/>
      <c r="V27" s="61"/>
      <c r="W27" s="169"/>
      <c r="X27" s="61"/>
      <c r="Y27" s="169"/>
      <c r="Z27" s="78" t="s">
        <v>186</v>
      </c>
    </row>
    <row r="28" spans="1:26" s="11" customFormat="1" ht="20.5" thickBot="1">
      <c r="A28" s="158" t="s">
        <v>87</v>
      </c>
      <c r="B28" s="40" t="s">
        <v>110</v>
      </c>
      <c r="C28" s="21"/>
      <c r="D28" s="20" t="s">
        <v>238</v>
      </c>
      <c r="E28" s="20"/>
      <c r="F28" s="89">
        <v>96</v>
      </c>
      <c r="G28" s="90">
        <v>64</v>
      </c>
      <c r="H28" s="91">
        <f>F28*0.4</f>
        <v>38.400000000000006</v>
      </c>
      <c r="I28" s="91">
        <f t="shared" si="1"/>
        <v>32</v>
      </c>
      <c r="J28" s="61"/>
      <c r="K28" s="159"/>
      <c r="L28" s="61"/>
      <c r="M28" s="169"/>
      <c r="N28" s="61" t="s">
        <v>225</v>
      </c>
      <c r="O28" s="169"/>
      <c r="P28" s="61"/>
      <c r="Q28" s="169"/>
      <c r="R28" s="61"/>
      <c r="S28" s="169"/>
      <c r="T28" s="61"/>
      <c r="U28" s="169"/>
      <c r="V28" s="61"/>
      <c r="W28" s="169"/>
      <c r="X28" s="61"/>
      <c r="Y28" s="169"/>
      <c r="Z28" s="78" t="s">
        <v>187</v>
      </c>
    </row>
    <row r="29" spans="1:26" s="11" customFormat="1" ht="20.5" thickBot="1">
      <c r="A29" s="158" t="s">
        <v>88</v>
      </c>
      <c r="B29" s="40" t="s">
        <v>111</v>
      </c>
      <c r="C29" s="21">
        <v>7</v>
      </c>
      <c r="D29" s="20" t="s">
        <v>239</v>
      </c>
      <c r="E29" s="20"/>
      <c r="F29" s="89">
        <v>210</v>
      </c>
      <c r="G29" s="90">
        <v>140</v>
      </c>
      <c r="H29" s="91">
        <f>F29*0.4</f>
        <v>84</v>
      </c>
      <c r="I29" s="91">
        <f>SUM(F29-G29)</f>
        <v>70</v>
      </c>
      <c r="J29" s="61"/>
      <c r="K29" s="159"/>
      <c r="L29" s="61"/>
      <c r="M29" s="169"/>
      <c r="N29" s="61"/>
      <c r="O29" s="169"/>
      <c r="P29" s="61" t="s">
        <v>219</v>
      </c>
      <c r="Q29" s="169"/>
      <c r="R29" s="61" t="s">
        <v>224</v>
      </c>
      <c r="S29" s="169"/>
      <c r="T29" s="61" t="s">
        <v>224</v>
      </c>
      <c r="U29" s="169"/>
      <c r="V29" s="61" t="s">
        <v>224</v>
      </c>
      <c r="W29" s="169"/>
      <c r="X29" s="61"/>
      <c r="Y29" s="169"/>
      <c r="Z29" s="78" t="s">
        <v>188</v>
      </c>
    </row>
    <row r="30" spans="1:26" s="11" customFormat="1" ht="13.5" thickBot="1">
      <c r="A30" s="158" t="s">
        <v>89</v>
      </c>
      <c r="B30" s="40" t="s">
        <v>92</v>
      </c>
      <c r="C30" s="21"/>
      <c r="D30" s="20" t="s">
        <v>240</v>
      </c>
      <c r="E30" s="20"/>
      <c r="F30" s="89">
        <v>138</v>
      </c>
      <c r="G30" s="90">
        <v>92</v>
      </c>
      <c r="H30" s="91">
        <f>F30*0.4</f>
        <v>55.2</v>
      </c>
      <c r="I30" s="91">
        <v>46</v>
      </c>
      <c r="J30" s="61"/>
      <c r="K30" s="159"/>
      <c r="L30" s="61"/>
      <c r="M30" s="169"/>
      <c r="N30" s="61"/>
      <c r="O30" s="169"/>
      <c r="P30" s="61" t="s">
        <v>219</v>
      </c>
      <c r="Q30" s="169"/>
      <c r="R30" s="61" t="s">
        <v>224</v>
      </c>
      <c r="S30" s="169"/>
      <c r="T30" s="61" t="s">
        <v>223</v>
      </c>
      <c r="U30" s="169"/>
      <c r="V30" s="61"/>
      <c r="W30" s="169"/>
      <c r="X30" s="61"/>
      <c r="Y30" s="169"/>
      <c r="Z30" s="78" t="s">
        <v>185</v>
      </c>
    </row>
    <row r="31" spans="1:26" s="11" customFormat="1" ht="20.5" thickBot="1">
      <c r="A31" s="158" t="s">
        <v>90</v>
      </c>
      <c r="B31" s="40" t="s">
        <v>112</v>
      </c>
      <c r="C31" s="21"/>
      <c r="D31" s="20" t="s">
        <v>241</v>
      </c>
      <c r="E31" s="20"/>
      <c r="F31" s="89">
        <v>81</v>
      </c>
      <c r="G31" s="90">
        <v>54</v>
      </c>
      <c r="H31" s="91">
        <f>F31*0.4</f>
        <v>32.4</v>
      </c>
      <c r="I31" s="91">
        <f>SUM(F31-G31)</f>
        <v>27</v>
      </c>
      <c r="J31" s="61"/>
      <c r="K31" s="159"/>
      <c r="L31" s="61"/>
      <c r="M31" s="169"/>
      <c r="N31" s="61" t="s">
        <v>224</v>
      </c>
      <c r="O31" s="169"/>
      <c r="P31" s="61" t="s">
        <v>222</v>
      </c>
      <c r="Q31" s="169"/>
      <c r="R31" s="61"/>
      <c r="S31" s="169"/>
      <c r="T31" s="61"/>
      <c r="U31" s="169"/>
      <c r="V31" s="61"/>
      <c r="W31" s="169"/>
      <c r="X31" s="61"/>
      <c r="Y31" s="169"/>
      <c r="Z31" s="78" t="s">
        <v>189</v>
      </c>
    </row>
    <row r="32" spans="1:26" s="11" customFormat="1" ht="20.5" thickBot="1">
      <c r="A32" s="158" t="s">
        <v>91</v>
      </c>
      <c r="B32" s="40" t="s">
        <v>113</v>
      </c>
      <c r="C32" s="21">
        <v>6</v>
      </c>
      <c r="D32" s="20"/>
      <c r="E32" s="20"/>
      <c r="F32" s="89">
        <v>81</v>
      </c>
      <c r="G32" s="90">
        <v>54</v>
      </c>
      <c r="H32" s="91">
        <f>F32*0.4</f>
        <v>32.4</v>
      </c>
      <c r="I32" s="91">
        <f>SUM(F32-G32)</f>
        <v>27</v>
      </c>
      <c r="J32" s="221"/>
      <c r="K32" s="159"/>
      <c r="L32" s="61"/>
      <c r="M32" s="169"/>
      <c r="N32" s="61"/>
      <c r="O32" s="169"/>
      <c r="P32" s="61" t="s">
        <v>222</v>
      </c>
      <c r="Q32" s="169"/>
      <c r="R32" s="61" t="s">
        <v>223</v>
      </c>
      <c r="S32" s="169"/>
      <c r="T32" s="61" t="s">
        <v>223</v>
      </c>
      <c r="U32" s="169"/>
      <c r="V32" s="61"/>
      <c r="W32" s="169"/>
      <c r="X32" s="61"/>
      <c r="Y32" s="169"/>
      <c r="Z32" s="78" t="s">
        <v>190</v>
      </c>
    </row>
    <row r="33" spans="1:26" s="11" customFormat="1" ht="13.5" thickBot="1">
      <c r="A33" s="67"/>
      <c r="B33" s="68" t="s">
        <v>54</v>
      </c>
      <c r="C33" s="94"/>
      <c r="D33" s="95"/>
      <c r="E33" s="95"/>
      <c r="F33" s="93">
        <f>F34+F41+F44</f>
        <v>5454</v>
      </c>
      <c r="G33" s="93">
        <f>G34+G41+G44</f>
        <v>3636</v>
      </c>
      <c r="H33" s="88"/>
      <c r="I33" s="93">
        <f>I34+I41+I44</f>
        <v>1818</v>
      </c>
      <c r="J33" s="62"/>
      <c r="K33" s="160"/>
      <c r="L33" s="62"/>
      <c r="M33" s="168"/>
      <c r="N33" s="62"/>
      <c r="O33" s="168"/>
      <c r="P33" s="62"/>
      <c r="Q33" s="168"/>
      <c r="R33" s="62"/>
      <c r="S33" s="168"/>
      <c r="T33" s="62"/>
      <c r="U33" s="168"/>
      <c r="V33" s="62"/>
      <c r="W33" s="168"/>
      <c r="X33" s="62"/>
      <c r="Y33" s="168"/>
      <c r="Z33" s="79"/>
    </row>
    <row r="34" spans="1:26" s="11" customFormat="1" ht="14.5" customHeight="1" thickBot="1">
      <c r="A34" s="64" t="s">
        <v>28</v>
      </c>
      <c r="B34" s="50" t="s">
        <v>29</v>
      </c>
      <c r="C34" s="65"/>
      <c r="D34" s="66"/>
      <c r="E34" s="66"/>
      <c r="F34" s="87">
        <f>SUM(F35:F40)</f>
        <v>654</v>
      </c>
      <c r="G34" s="87">
        <f>SUM(G35:G40)</f>
        <v>436</v>
      </c>
      <c r="H34" s="88">
        <f t="shared" si="0"/>
        <v>261.60000000000002</v>
      </c>
      <c r="I34" s="87">
        <f>SUM(I35:I40)</f>
        <v>218</v>
      </c>
      <c r="J34" s="62"/>
      <c r="K34" s="160"/>
      <c r="L34" s="62"/>
      <c r="M34" s="168"/>
      <c r="N34" s="62"/>
      <c r="O34" s="168"/>
      <c r="P34" s="62"/>
      <c r="Q34" s="168"/>
      <c r="R34" s="62"/>
      <c r="S34" s="168"/>
      <c r="T34" s="62"/>
      <c r="U34" s="168"/>
      <c r="V34" s="62"/>
      <c r="W34" s="168"/>
      <c r="X34" s="62"/>
      <c r="Y34" s="168"/>
      <c r="Z34" s="79"/>
    </row>
    <row r="35" spans="1:26" s="11" customFormat="1" ht="13.5" thickBot="1">
      <c r="A35" s="42" t="s">
        <v>30</v>
      </c>
      <c r="B35" s="112" t="s">
        <v>31</v>
      </c>
      <c r="C35" s="21"/>
      <c r="D35" s="20">
        <v>6</v>
      </c>
      <c r="E35" s="20"/>
      <c r="F35" s="89">
        <f t="shared" ref="F35:F40" si="2">G35+I35</f>
        <v>72</v>
      </c>
      <c r="G35" s="90">
        <v>48</v>
      </c>
      <c r="H35" s="91">
        <f t="shared" ref="H35:H43" si="3">F35*0.4</f>
        <v>28.8</v>
      </c>
      <c r="I35" s="90">
        <v>24</v>
      </c>
      <c r="J35" s="61"/>
      <c r="K35" s="159"/>
      <c r="L35" s="61"/>
      <c r="M35" s="169"/>
      <c r="N35" s="61"/>
      <c r="O35" s="169"/>
      <c r="P35" s="61"/>
      <c r="Q35" s="169"/>
      <c r="R35" s="61"/>
      <c r="S35" s="169"/>
      <c r="T35" s="61" t="s">
        <v>226</v>
      </c>
      <c r="U35" s="169"/>
      <c r="V35" s="61"/>
      <c r="W35" s="169"/>
      <c r="X35" s="106"/>
      <c r="Y35" s="181"/>
      <c r="Z35" s="78" t="s">
        <v>191</v>
      </c>
    </row>
    <row r="36" spans="1:26" s="11" customFormat="1" ht="13.5" thickBot="1">
      <c r="A36" s="42" t="s">
        <v>32</v>
      </c>
      <c r="B36" s="43" t="s">
        <v>27</v>
      </c>
      <c r="C36" s="21"/>
      <c r="D36" s="20" t="s">
        <v>238</v>
      </c>
      <c r="E36" s="20"/>
      <c r="F36" s="89">
        <f t="shared" si="2"/>
        <v>72</v>
      </c>
      <c r="G36" s="90">
        <v>48</v>
      </c>
      <c r="H36" s="91">
        <f t="shared" si="3"/>
        <v>28.8</v>
      </c>
      <c r="I36" s="90">
        <v>24</v>
      </c>
      <c r="J36" s="61"/>
      <c r="K36" s="159"/>
      <c r="L36" s="61"/>
      <c r="M36" s="169"/>
      <c r="N36" s="61" t="s">
        <v>226</v>
      </c>
      <c r="O36" s="169"/>
      <c r="P36" s="61"/>
      <c r="Q36" s="169"/>
      <c r="R36" s="61"/>
      <c r="S36" s="169"/>
      <c r="T36" s="61"/>
      <c r="U36" s="169"/>
      <c r="V36" s="61"/>
      <c r="W36" s="169"/>
      <c r="X36" s="61"/>
      <c r="Y36" s="169"/>
      <c r="Z36" s="78" t="s">
        <v>192</v>
      </c>
    </row>
    <row r="37" spans="1:26" s="11" customFormat="1" ht="20.5" thickBot="1">
      <c r="A37" s="42" t="s">
        <v>33</v>
      </c>
      <c r="B37" s="43" t="s">
        <v>48</v>
      </c>
      <c r="C37" s="21"/>
      <c r="D37" s="20">
        <v>7</v>
      </c>
      <c r="E37" s="20"/>
      <c r="F37" s="89">
        <f t="shared" si="2"/>
        <v>72</v>
      </c>
      <c r="G37" s="90">
        <v>48</v>
      </c>
      <c r="H37" s="91">
        <f t="shared" si="3"/>
        <v>28.8</v>
      </c>
      <c r="I37" s="90">
        <v>24</v>
      </c>
      <c r="J37" s="61"/>
      <c r="K37" s="159"/>
      <c r="L37" s="61"/>
      <c r="M37" s="169"/>
      <c r="N37" s="61"/>
      <c r="O37" s="169"/>
      <c r="P37" s="61"/>
      <c r="Q37" s="169"/>
      <c r="R37" s="61"/>
      <c r="S37" s="169"/>
      <c r="T37" s="61"/>
      <c r="U37" s="169"/>
      <c r="V37" s="61" t="s">
        <v>226</v>
      </c>
      <c r="W37" s="169"/>
      <c r="X37" s="61"/>
      <c r="Y37" s="169"/>
      <c r="Z37" s="78" t="s">
        <v>193</v>
      </c>
    </row>
    <row r="38" spans="1:26" s="11" customFormat="1" ht="13.5" thickBot="1">
      <c r="A38" s="42" t="s">
        <v>34</v>
      </c>
      <c r="B38" s="43" t="s">
        <v>8</v>
      </c>
      <c r="C38" s="21">
        <v>6</v>
      </c>
      <c r="D38" s="20" t="s">
        <v>241</v>
      </c>
      <c r="E38" s="20"/>
      <c r="F38" s="89">
        <f t="shared" si="2"/>
        <v>219</v>
      </c>
      <c r="G38" s="90">
        <v>146</v>
      </c>
      <c r="H38" s="91">
        <f t="shared" si="3"/>
        <v>87.600000000000009</v>
      </c>
      <c r="I38" s="90">
        <v>73</v>
      </c>
      <c r="J38" s="61"/>
      <c r="K38" s="159"/>
      <c r="L38" s="61"/>
      <c r="M38" s="169"/>
      <c r="N38" s="61" t="s">
        <v>223</v>
      </c>
      <c r="O38" s="169"/>
      <c r="P38" s="61" t="s">
        <v>221</v>
      </c>
      <c r="Q38" s="169"/>
      <c r="R38" s="61" t="s">
        <v>224</v>
      </c>
      <c r="S38" s="169"/>
      <c r="T38" s="61" t="s">
        <v>224</v>
      </c>
      <c r="U38" s="169"/>
      <c r="V38" s="61"/>
      <c r="W38" s="169"/>
      <c r="X38" s="61"/>
      <c r="Y38" s="169"/>
      <c r="Z38" s="78" t="s">
        <v>194</v>
      </c>
    </row>
    <row r="39" spans="1:26" s="11" customFormat="1" ht="13.5" thickBot="1">
      <c r="A39" s="228" t="s">
        <v>49</v>
      </c>
      <c r="B39" s="43" t="s">
        <v>22</v>
      </c>
      <c r="C39" s="21"/>
      <c r="D39" s="20">
        <v>4</v>
      </c>
      <c r="E39" s="20"/>
      <c r="F39" s="89">
        <f t="shared" si="2"/>
        <v>57</v>
      </c>
      <c r="G39" s="90">
        <v>38</v>
      </c>
      <c r="H39" s="91">
        <f t="shared" si="3"/>
        <v>22.8</v>
      </c>
      <c r="I39" s="90">
        <v>19</v>
      </c>
      <c r="J39" s="61"/>
      <c r="K39" s="159"/>
      <c r="L39" s="61"/>
      <c r="M39" s="169"/>
      <c r="N39" s="61" t="s">
        <v>223</v>
      </c>
      <c r="O39" s="169"/>
      <c r="P39" s="61" t="s">
        <v>222</v>
      </c>
      <c r="Q39" s="169"/>
      <c r="R39" s="61"/>
      <c r="S39" s="169"/>
      <c r="T39" s="61"/>
      <c r="U39" s="169"/>
      <c r="V39" s="61"/>
      <c r="W39" s="169"/>
      <c r="X39" s="61"/>
      <c r="Y39" s="169"/>
      <c r="Z39" s="78"/>
    </row>
    <row r="40" spans="1:26" s="11" customFormat="1" ht="13.5" thickBot="1">
      <c r="A40" s="229"/>
      <c r="B40" s="43" t="s">
        <v>217</v>
      </c>
      <c r="C40" s="21"/>
      <c r="D40" s="20">
        <v>6</v>
      </c>
      <c r="E40" s="20"/>
      <c r="F40" s="89">
        <f t="shared" si="2"/>
        <v>162</v>
      </c>
      <c r="G40" s="90">
        <v>108</v>
      </c>
      <c r="H40" s="91">
        <f t="shared" si="3"/>
        <v>64.8</v>
      </c>
      <c r="I40" s="90">
        <v>54</v>
      </c>
      <c r="J40" s="61"/>
      <c r="K40" s="159"/>
      <c r="L40" s="61"/>
      <c r="M40" s="169"/>
      <c r="N40" s="61" t="s">
        <v>223</v>
      </c>
      <c r="O40" s="169"/>
      <c r="P40" s="61" t="s">
        <v>219</v>
      </c>
      <c r="Q40" s="169"/>
      <c r="R40" s="61" t="s">
        <v>224</v>
      </c>
      <c r="S40" s="169"/>
      <c r="T40" s="61" t="s">
        <v>223</v>
      </c>
      <c r="U40" s="169"/>
      <c r="V40" s="61"/>
      <c r="W40" s="169"/>
      <c r="X40" s="61"/>
      <c r="Y40" s="169"/>
      <c r="Z40" s="78" t="s">
        <v>195</v>
      </c>
    </row>
    <row r="41" spans="1:26" s="11" customFormat="1" ht="26.5" customHeight="1" thickBot="1">
      <c r="A41" s="46" t="s">
        <v>114</v>
      </c>
      <c r="B41" s="50" t="s">
        <v>115</v>
      </c>
      <c r="C41" s="48"/>
      <c r="D41" s="49"/>
      <c r="E41" s="49"/>
      <c r="F41" s="87">
        <f>F42+F43</f>
        <v>108</v>
      </c>
      <c r="G41" s="87">
        <f>G42+G43</f>
        <v>72</v>
      </c>
      <c r="H41" s="88">
        <f t="shared" si="3"/>
        <v>43.2</v>
      </c>
      <c r="I41" s="87">
        <f>I42+I43</f>
        <v>36</v>
      </c>
      <c r="J41" s="62"/>
      <c r="K41" s="160"/>
      <c r="L41" s="62"/>
      <c r="M41" s="168"/>
      <c r="N41" s="62"/>
      <c r="O41" s="168"/>
      <c r="P41" s="62"/>
      <c r="Q41" s="168"/>
      <c r="R41" s="62"/>
      <c r="S41" s="168"/>
      <c r="T41" s="62"/>
      <c r="U41" s="168"/>
      <c r="V41" s="62"/>
      <c r="W41" s="168"/>
      <c r="X41" s="62"/>
      <c r="Y41" s="168"/>
      <c r="Z41" s="79"/>
    </row>
    <row r="42" spans="1:26" s="11" customFormat="1" ht="13.5" thickBot="1">
      <c r="A42" s="42" t="s">
        <v>116</v>
      </c>
      <c r="B42" s="43" t="s">
        <v>118</v>
      </c>
      <c r="C42" s="21"/>
      <c r="D42" s="20">
        <v>3</v>
      </c>
      <c r="E42" s="20"/>
      <c r="F42" s="89">
        <f>G42+I42</f>
        <v>57</v>
      </c>
      <c r="G42" s="90">
        <v>38</v>
      </c>
      <c r="H42" s="91">
        <f t="shared" si="3"/>
        <v>22.8</v>
      </c>
      <c r="I42" s="90">
        <v>19</v>
      </c>
      <c r="J42" s="61"/>
      <c r="K42" s="159"/>
      <c r="L42" s="61" t="s">
        <v>222</v>
      </c>
      <c r="M42" s="169"/>
      <c r="N42" s="61" t="s">
        <v>223</v>
      </c>
      <c r="O42" s="169"/>
      <c r="P42" s="61"/>
      <c r="Q42" s="169"/>
      <c r="R42" s="61"/>
      <c r="S42" s="169"/>
      <c r="T42" s="61"/>
      <c r="U42" s="169"/>
      <c r="V42" s="61"/>
      <c r="W42" s="169"/>
      <c r="X42" s="61"/>
      <c r="Y42" s="169"/>
      <c r="Z42" s="78" t="s">
        <v>196</v>
      </c>
    </row>
    <row r="43" spans="1:26" s="11" customFormat="1" ht="13.5" thickBot="1">
      <c r="A43" s="42" t="s">
        <v>117</v>
      </c>
      <c r="B43" s="43" t="s">
        <v>119</v>
      </c>
      <c r="C43" s="21"/>
      <c r="D43" s="20"/>
      <c r="E43" s="20"/>
      <c r="F43" s="89">
        <f>G43+I43</f>
        <v>51</v>
      </c>
      <c r="G43" s="90">
        <v>34</v>
      </c>
      <c r="H43" s="91">
        <f t="shared" si="3"/>
        <v>20.400000000000002</v>
      </c>
      <c r="I43" s="90">
        <v>17</v>
      </c>
      <c r="J43" s="61" t="s">
        <v>220</v>
      </c>
      <c r="K43" s="159"/>
      <c r="L43" s="61"/>
      <c r="M43" s="169"/>
      <c r="N43" s="61"/>
      <c r="O43" s="169"/>
      <c r="P43" s="61"/>
      <c r="Q43" s="169"/>
      <c r="R43" s="61"/>
      <c r="S43" s="169"/>
      <c r="T43" s="61"/>
      <c r="U43" s="169"/>
      <c r="V43" s="61"/>
      <c r="W43" s="169"/>
      <c r="X43" s="61"/>
      <c r="Y43" s="169"/>
      <c r="Z43" s="78" t="s">
        <v>197</v>
      </c>
    </row>
    <row r="44" spans="1:26" s="11" customFormat="1" ht="13.5" thickBot="1">
      <c r="A44" s="46" t="s">
        <v>35</v>
      </c>
      <c r="B44" s="47" t="s">
        <v>93</v>
      </c>
      <c r="C44" s="48"/>
      <c r="D44" s="49"/>
      <c r="E44" s="49"/>
      <c r="F44" s="87">
        <f>F45+F50</f>
        <v>4692</v>
      </c>
      <c r="G44" s="87">
        <f>G45+G50</f>
        <v>3128</v>
      </c>
      <c r="H44" s="88"/>
      <c r="I44" s="87">
        <f>I45+I50</f>
        <v>1564</v>
      </c>
      <c r="J44" s="62"/>
      <c r="K44" s="160"/>
      <c r="L44" s="62"/>
      <c r="M44" s="168"/>
      <c r="N44" s="62"/>
      <c r="O44" s="168"/>
      <c r="P44" s="62"/>
      <c r="Q44" s="168"/>
      <c r="R44" s="62"/>
      <c r="S44" s="168"/>
      <c r="T44" s="62"/>
      <c r="U44" s="168"/>
      <c r="V44" s="62"/>
      <c r="W44" s="168"/>
      <c r="X44" s="62"/>
      <c r="Y44" s="168"/>
      <c r="Z44" s="79"/>
    </row>
    <row r="45" spans="1:26" s="11" customFormat="1" ht="13.5" thickBot="1">
      <c r="A45" s="46" t="s">
        <v>36</v>
      </c>
      <c r="B45" s="47" t="s">
        <v>9</v>
      </c>
      <c r="C45" s="48"/>
      <c r="D45" s="49"/>
      <c r="E45" s="49"/>
      <c r="F45" s="87">
        <f>SUM(F46:F49)</f>
        <v>450</v>
      </c>
      <c r="G45" s="87">
        <f>SUM(G46:G49)</f>
        <v>300</v>
      </c>
      <c r="H45" s="88">
        <f t="shared" ref="H45:H53" si="4">F45*0.7</f>
        <v>315</v>
      </c>
      <c r="I45" s="87">
        <f>SUM(I46:I49)</f>
        <v>150</v>
      </c>
      <c r="J45" s="62"/>
      <c r="K45" s="160"/>
      <c r="L45" s="62"/>
      <c r="M45" s="168"/>
      <c r="N45" s="62"/>
      <c r="O45" s="168"/>
      <c r="P45" s="62"/>
      <c r="Q45" s="168"/>
      <c r="R45" s="62"/>
      <c r="S45" s="168"/>
      <c r="T45" s="62"/>
      <c r="U45" s="168"/>
      <c r="V45" s="62"/>
      <c r="W45" s="168"/>
      <c r="X45" s="62"/>
      <c r="Y45" s="168"/>
      <c r="Z45" s="79"/>
    </row>
    <row r="46" spans="1:26" s="11" customFormat="1" ht="20.5" thickBot="1">
      <c r="A46" s="207" t="s">
        <v>120</v>
      </c>
      <c r="B46" s="208" t="s">
        <v>121</v>
      </c>
      <c r="C46" s="209">
        <v>8</v>
      </c>
      <c r="D46" s="210">
        <v>6</v>
      </c>
      <c r="E46" s="210">
        <v>7</v>
      </c>
      <c r="F46" s="211">
        <f>G46+I46</f>
        <v>165</v>
      </c>
      <c r="G46" s="212">
        <v>110</v>
      </c>
      <c r="H46" s="213">
        <f t="shared" si="4"/>
        <v>115.49999999999999</v>
      </c>
      <c r="I46" s="212">
        <v>55</v>
      </c>
      <c r="J46" s="214"/>
      <c r="K46" s="215"/>
      <c r="L46" s="214"/>
      <c r="M46" s="216"/>
      <c r="N46" s="214"/>
      <c r="O46" s="216"/>
      <c r="P46" s="214"/>
      <c r="Q46" s="216"/>
      <c r="R46" s="214" t="s">
        <v>223</v>
      </c>
      <c r="S46" s="216"/>
      <c r="T46" s="214" t="s">
        <v>224</v>
      </c>
      <c r="U46" s="216" t="s">
        <v>211</v>
      </c>
      <c r="V46" s="214" t="s">
        <v>224</v>
      </c>
      <c r="W46" s="216" t="s">
        <v>211</v>
      </c>
      <c r="X46" s="214" t="s">
        <v>227</v>
      </c>
      <c r="Y46" s="216" t="s">
        <v>211</v>
      </c>
      <c r="Z46" s="217" t="s">
        <v>198</v>
      </c>
    </row>
    <row r="47" spans="1:26" s="11" customFormat="1" ht="13.5" thickBot="1">
      <c r="A47" s="198" t="s">
        <v>122</v>
      </c>
      <c r="B47" s="199" t="s">
        <v>123</v>
      </c>
      <c r="C47" s="200">
        <v>4</v>
      </c>
      <c r="D47" s="201"/>
      <c r="E47" s="201"/>
      <c r="F47" s="211">
        <f>G47+I47</f>
        <v>114</v>
      </c>
      <c r="G47" s="202">
        <v>76</v>
      </c>
      <c r="H47" s="203">
        <f t="shared" si="4"/>
        <v>79.8</v>
      </c>
      <c r="I47" s="202">
        <v>38</v>
      </c>
      <c r="J47" s="204"/>
      <c r="K47" s="205"/>
      <c r="L47" s="204"/>
      <c r="M47" s="206"/>
      <c r="N47" s="204" t="s">
        <v>224</v>
      </c>
      <c r="O47" s="206"/>
      <c r="P47" s="204" t="s">
        <v>219</v>
      </c>
      <c r="Q47" s="206"/>
      <c r="R47" s="204"/>
      <c r="S47" s="206"/>
      <c r="T47" s="204"/>
      <c r="U47" s="206"/>
      <c r="V47" s="204"/>
      <c r="W47" s="206"/>
      <c r="X47" s="204"/>
      <c r="Y47" s="206"/>
      <c r="Z47" s="195" t="s">
        <v>199</v>
      </c>
    </row>
    <row r="48" spans="1:26" s="11" customFormat="1" ht="14.15" customHeight="1" thickBot="1">
      <c r="A48" s="188" t="s">
        <v>124</v>
      </c>
      <c r="B48" s="189" t="s">
        <v>125</v>
      </c>
      <c r="C48" s="190"/>
      <c r="D48" s="190" t="s">
        <v>239</v>
      </c>
      <c r="E48" s="191"/>
      <c r="F48" s="211">
        <f>G48+I48</f>
        <v>57</v>
      </c>
      <c r="G48" s="192">
        <v>38</v>
      </c>
      <c r="H48" s="91">
        <f t="shared" si="4"/>
        <v>39.9</v>
      </c>
      <c r="I48" s="90">
        <v>19</v>
      </c>
      <c r="J48" s="61"/>
      <c r="K48" s="159"/>
      <c r="L48" s="61"/>
      <c r="M48" s="169"/>
      <c r="N48" s="61"/>
      <c r="O48" s="169"/>
      <c r="P48" s="61" t="s">
        <v>222</v>
      </c>
      <c r="Q48" s="169"/>
      <c r="R48" s="61" t="s">
        <v>223</v>
      </c>
      <c r="S48" s="169"/>
      <c r="T48" s="61"/>
      <c r="U48" s="169"/>
      <c r="V48" s="61"/>
      <c r="W48" s="169"/>
      <c r="X48" s="61"/>
      <c r="Y48" s="169"/>
      <c r="Z48" s="78" t="s">
        <v>200</v>
      </c>
    </row>
    <row r="49" spans="1:26" s="11" customFormat="1" ht="14.5" customHeight="1" thickBot="1">
      <c r="A49" s="186" t="s">
        <v>126</v>
      </c>
      <c r="B49" s="187" t="s">
        <v>127</v>
      </c>
      <c r="C49" s="18"/>
      <c r="D49" s="19">
        <v>5</v>
      </c>
      <c r="E49" s="19"/>
      <c r="F49" s="211">
        <f>G49+I49</f>
        <v>114</v>
      </c>
      <c r="G49" s="90">
        <v>76</v>
      </c>
      <c r="H49" s="91">
        <f t="shared" si="4"/>
        <v>79.8</v>
      </c>
      <c r="I49" s="90">
        <v>38</v>
      </c>
      <c r="J49" s="61"/>
      <c r="K49" s="159"/>
      <c r="L49" s="61"/>
      <c r="M49" s="169"/>
      <c r="N49" s="61"/>
      <c r="O49" s="169"/>
      <c r="P49" s="61" t="s">
        <v>219</v>
      </c>
      <c r="Q49" s="169"/>
      <c r="R49" s="61" t="s">
        <v>224</v>
      </c>
      <c r="S49" s="169"/>
      <c r="T49" s="61"/>
      <c r="U49" s="169"/>
      <c r="V49" s="61"/>
      <c r="W49" s="169"/>
      <c r="X49" s="61"/>
      <c r="Y49" s="169"/>
      <c r="Z49" s="78" t="s">
        <v>201</v>
      </c>
    </row>
    <row r="50" spans="1:26" s="11" customFormat="1" ht="13.5" thickBot="1">
      <c r="A50" s="46" t="s">
        <v>37</v>
      </c>
      <c r="B50" s="47" t="s">
        <v>38</v>
      </c>
      <c r="C50" s="48"/>
      <c r="D50" s="49"/>
      <c r="E50" s="49"/>
      <c r="F50" s="87">
        <f>F51+F70+F79</f>
        <v>4242</v>
      </c>
      <c r="G50" s="87">
        <f>G51+G70+G79</f>
        <v>2828</v>
      </c>
      <c r="H50" s="88">
        <f t="shared" si="4"/>
        <v>2969.3999999999996</v>
      </c>
      <c r="I50" s="87">
        <f>I51+I70+I79</f>
        <v>1414</v>
      </c>
      <c r="J50" s="62"/>
      <c r="K50" s="160"/>
      <c r="L50" s="62"/>
      <c r="M50" s="168"/>
      <c r="N50" s="62"/>
      <c r="O50" s="168"/>
      <c r="P50" s="62"/>
      <c r="Q50" s="168"/>
      <c r="R50" s="62"/>
      <c r="S50" s="168"/>
      <c r="T50" s="62"/>
      <c r="U50" s="168"/>
      <c r="V50" s="62"/>
      <c r="W50" s="168"/>
      <c r="X50" s="62"/>
      <c r="Y50" s="168"/>
      <c r="Z50" s="79"/>
    </row>
    <row r="51" spans="1:26" s="11" customFormat="1" ht="15" customHeight="1" thickBot="1">
      <c r="A51" s="46" t="s">
        <v>39</v>
      </c>
      <c r="B51" s="47" t="s">
        <v>128</v>
      </c>
      <c r="C51" s="48"/>
      <c r="D51" s="49"/>
      <c r="E51" s="49"/>
      <c r="F51" s="92">
        <f>F52+F56</f>
        <v>3471</v>
      </c>
      <c r="G51" s="92">
        <f>G52+G56</f>
        <v>2314</v>
      </c>
      <c r="H51" s="88">
        <f t="shared" si="4"/>
        <v>2429.6999999999998</v>
      </c>
      <c r="I51" s="92">
        <f>I52+I56</f>
        <v>1157</v>
      </c>
      <c r="J51" s="62"/>
      <c r="K51" s="160"/>
      <c r="L51" s="62"/>
      <c r="M51" s="168"/>
      <c r="N51" s="62"/>
      <c r="O51" s="168"/>
      <c r="P51" s="62"/>
      <c r="Q51" s="168"/>
      <c r="R51" s="62"/>
      <c r="S51" s="168"/>
      <c r="T51" s="62"/>
      <c r="U51" s="168"/>
      <c r="V51" s="62"/>
      <c r="W51" s="168"/>
      <c r="X51" s="62"/>
      <c r="Y51" s="168"/>
      <c r="Z51" s="79" t="s">
        <v>202</v>
      </c>
    </row>
    <row r="52" spans="1:26" s="11" customFormat="1" ht="13.5" thickBot="1">
      <c r="A52" s="105" t="s">
        <v>129</v>
      </c>
      <c r="B52" s="147" t="s">
        <v>131</v>
      </c>
      <c r="C52" s="48"/>
      <c r="D52" s="49"/>
      <c r="E52" s="49"/>
      <c r="F52" s="92">
        <f>F53+F54+F55</f>
        <v>568</v>
      </c>
      <c r="G52" s="92">
        <f>G53+G54+G55</f>
        <v>379</v>
      </c>
      <c r="H52" s="220">
        <f t="shared" si="4"/>
        <v>397.59999999999997</v>
      </c>
      <c r="I52" s="92">
        <f>I53+I54+I55</f>
        <v>189</v>
      </c>
      <c r="J52" s="62"/>
      <c r="K52" s="160"/>
      <c r="L52" s="62"/>
      <c r="M52" s="168"/>
      <c r="N52" s="62"/>
      <c r="O52" s="168"/>
      <c r="P52" s="62"/>
      <c r="Q52" s="168"/>
      <c r="R52" s="62"/>
      <c r="S52" s="168"/>
      <c r="T52" s="62"/>
      <c r="U52" s="168"/>
      <c r="V52" s="62"/>
      <c r="W52" s="168"/>
      <c r="X52" s="62"/>
      <c r="Y52" s="168"/>
      <c r="Z52" s="79"/>
    </row>
    <row r="53" spans="1:26" s="11" customFormat="1" ht="20.5" thickBot="1">
      <c r="A53" s="42" t="s">
        <v>150</v>
      </c>
      <c r="B53" s="45" t="s">
        <v>131</v>
      </c>
      <c r="C53" s="21" t="s">
        <v>216</v>
      </c>
      <c r="D53" s="223" t="s">
        <v>242</v>
      </c>
      <c r="E53" s="20"/>
      <c r="F53" s="89">
        <f>G53+I53</f>
        <v>454</v>
      </c>
      <c r="G53" s="90">
        <v>303</v>
      </c>
      <c r="H53" s="91">
        <f t="shared" si="4"/>
        <v>317.79999999999995</v>
      </c>
      <c r="I53" s="90">
        <v>151</v>
      </c>
      <c r="J53" s="61"/>
      <c r="K53" s="159"/>
      <c r="L53" s="61"/>
      <c r="M53" s="169"/>
      <c r="N53" s="61" t="s">
        <v>226</v>
      </c>
      <c r="O53" s="169" t="s">
        <v>205</v>
      </c>
      <c r="P53" s="61" t="s">
        <v>221</v>
      </c>
      <c r="Q53" s="169" t="s">
        <v>205</v>
      </c>
      <c r="R53" s="61" t="s">
        <v>226</v>
      </c>
      <c r="S53" s="169" t="s">
        <v>205</v>
      </c>
      <c r="T53" s="61" t="s">
        <v>226</v>
      </c>
      <c r="U53" s="169" t="s">
        <v>205</v>
      </c>
      <c r="V53" s="61" t="s">
        <v>226</v>
      </c>
      <c r="W53" s="169" t="s">
        <v>205</v>
      </c>
      <c r="X53" s="61" t="s">
        <v>228</v>
      </c>
      <c r="Y53" s="169" t="s">
        <v>206</v>
      </c>
      <c r="Z53" s="78"/>
    </row>
    <row r="54" spans="1:26" s="11" customFormat="1" ht="25.5" thickBot="1">
      <c r="A54" s="42" t="s">
        <v>151</v>
      </c>
      <c r="B54" s="45" t="s">
        <v>149</v>
      </c>
      <c r="C54" s="21"/>
      <c r="D54" s="20"/>
      <c r="E54" s="20"/>
      <c r="F54" s="89">
        <f>G54+I54</f>
        <v>48</v>
      </c>
      <c r="G54" s="90">
        <v>32</v>
      </c>
      <c r="H54" s="91">
        <f>F54*0.7</f>
        <v>33.599999999999994</v>
      </c>
      <c r="I54" s="90">
        <v>16</v>
      </c>
      <c r="J54" s="61"/>
      <c r="K54" s="159"/>
      <c r="L54" s="61"/>
      <c r="M54" s="169"/>
      <c r="N54" s="61"/>
      <c r="O54" s="169"/>
      <c r="P54" s="61"/>
      <c r="Q54" s="169"/>
      <c r="R54" s="61" t="s">
        <v>224</v>
      </c>
      <c r="S54" s="169"/>
      <c r="T54" s="61"/>
      <c r="U54" s="169"/>
      <c r="V54" s="61"/>
      <c r="W54" s="169"/>
      <c r="X54" s="61"/>
      <c r="Y54" s="169"/>
      <c r="Z54" s="78"/>
    </row>
    <row r="55" spans="1:26" s="11" customFormat="1" ht="13.5" thickBot="1">
      <c r="A55" s="42" t="s">
        <v>152</v>
      </c>
      <c r="B55" s="45" t="s">
        <v>153</v>
      </c>
      <c r="C55" s="21"/>
      <c r="D55" s="20">
        <v>2</v>
      </c>
      <c r="E55" s="20"/>
      <c r="F55" s="89">
        <f>G55+I55</f>
        <v>66</v>
      </c>
      <c r="G55" s="90">
        <v>44</v>
      </c>
      <c r="H55" s="91">
        <f>F55*0.7</f>
        <v>46.199999999999996</v>
      </c>
      <c r="I55" s="90">
        <v>22</v>
      </c>
      <c r="J55" s="61"/>
      <c r="K55" s="159"/>
      <c r="L55" s="61" t="s">
        <v>219</v>
      </c>
      <c r="M55" s="169"/>
      <c r="N55" s="61"/>
      <c r="O55" s="169"/>
      <c r="P55" s="61"/>
      <c r="Q55" s="169"/>
      <c r="R55" s="61"/>
      <c r="S55" s="169"/>
      <c r="T55" s="61"/>
      <c r="U55" s="169"/>
      <c r="V55" s="61"/>
      <c r="W55" s="169"/>
      <c r="X55" s="61"/>
      <c r="Y55" s="169"/>
      <c r="Z55" s="78"/>
    </row>
    <row r="56" spans="1:26" s="38" customFormat="1" ht="13.5" thickBot="1">
      <c r="A56" s="105" t="s">
        <v>130</v>
      </c>
      <c r="B56" s="147" t="s">
        <v>132</v>
      </c>
      <c r="C56" s="148"/>
      <c r="D56" s="149"/>
      <c r="E56" s="149"/>
      <c r="F56" s="87">
        <f>SUM(F57:F69)</f>
        <v>2903</v>
      </c>
      <c r="G56" s="87">
        <f>SUM(G57:G69)</f>
        <v>1935</v>
      </c>
      <c r="H56" s="88">
        <f>F56*0.7</f>
        <v>2032.1</v>
      </c>
      <c r="I56" s="87">
        <f>SUM(I57:I69)</f>
        <v>968</v>
      </c>
      <c r="J56" s="150"/>
      <c r="K56" s="161"/>
      <c r="L56" s="150"/>
      <c r="M56" s="170"/>
      <c r="N56" s="150"/>
      <c r="O56" s="170"/>
      <c r="P56" s="150"/>
      <c r="Q56" s="170"/>
      <c r="R56" s="150"/>
      <c r="S56" s="170"/>
      <c r="T56" s="150"/>
      <c r="U56" s="170"/>
      <c r="V56" s="150"/>
      <c r="W56" s="170"/>
      <c r="X56" s="150"/>
      <c r="Y56" s="170"/>
      <c r="Z56" s="79"/>
    </row>
    <row r="57" spans="1:26" s="38" customFormat="1" ht="13.5" thickBot="1">
      <c r="A57" s="42" t="s">
        <v>150</v>
      </c>
      <c r="B57" s="45" t="s">
        <v>141</v>
      </c>
      <c r="C57" s="21" t="s">
        <v>235</v>
      </c>
      <c r="D57" s="20" t="s">
        <v>241</v>
      </c>
      <c r="E57" s="6"/>
      <c r="F57" s="89">
        <f t="shared" ref="F57:F69" si="5">G57+I57</f>
        <v>491</v>
      </c>
      <c r="G57" s="90">
        <v>327</v>
      </c>
      <c r="H57" s="91"/>
      <c r="I57" s="90">
        <v>164</v>
      </c>
      <c r="J57" s="61" t="s">
        <v>220</v>
      </c>
      <c r="K57" s="162"/>
      <c r="L57" s="61" t="s">
        <v>219</v>
      </c>
      <c r="M57" s="171"/>
      <c r="N57" s="61" t="s">
        <v>224</v>
      </c>
      <c r="O57" s="169" t="s">
        <v>207</v>
      </c>
      <c r="P57" s="61" t="s">
        <v>219</v>
      </c>
      <c r="Q57" s="169" t="s">
        <v>208</v>
      </c>
      <c r="R57" s="61" t="s">
        <v>226</v>
      </c>
      <c r="S57" s="169" t="s">
        <v>208</v>
      </c>
      <c r="T57" s="61" t="s">
        <v>226</v>
      </c>
      <c r="U57" s="169" t="s">
        <v>208</v>
      </c>
      <c r="V57" s="61" t="s">
        <v>224</v>
      </c>
      <c r="W57" s="169" t="s">
        <v>207</v>
      </c>
      <c r="X57" s="61" t="s">
        <v>228</v>
      </c>
      <c r="Y57" s="169" t="s">
        <v>205</v>
      </c>
      <c r="Z57" s="78"/>
    </row>
    <row r="58" spans="1:26" s="38" customFormat="1" ht="20.5" thickBot="1">
      <c r="A58" s="42" t="s">
        <v>151</v>
      </c>
      <c r="B58" s="45" t="s">
        <v>143</v>
      </c>
      <c r="C58" s="7">
        <v>4</v>
      </c>
      <c r="D58" s="223" t="s">
        <v>243</v>
      </c>
      <c r="E58" s="6"/>
      <c r="F58" s="193">
        <f t="shared" si="5"/>
        <v>513</v>
      </c>
      <c r="G58" s="90">
        <v>342</v>
      </c>
      <c r="H58" s="91"/>
      <c r="I58" s="90">
        <v>171</v>
      </c>
      <c r="J58" s="61" t="s">
        <v>220</v>
      </c>
      <c r="K58" s="162"/>
      <c r="L58" s="61" t="s">
        <v>219</v>
      </c>
      <c r="M58" s="171"/>
      <c r="N58" s="61" t="s">
        <v>224</v>
      </c>
      <c r="O58" s="169" t="s">
        <v>207</v>
      </c>
      <c r="P58" s="61" t="s">
        <v>219</v>
      </c>
      <c r="Q58" s="169" t="s">
        <v>208</v>
      </c>
      <c r="R58" s="61" t="s">
        <v>226</v>
      </c>
      <c r="S58" s="169" t="s">
        <v>208</v>
      </c>
      <c r="T58" s="61" t="s">
        <v>226</v>
      </c>
      <c r="U58" s="169" t="s">
        <v>208</v>
      </c>
      <c r="V58" s="61" t="s">
        <v>224</v>
      </c>
      <c r="W58" s="169" t="s">
        <v>207</v>
      </c>
      <c r="X58" s="61" t="s">
        <v>229</v>
      </c>
      <c r="Y58" s="169" t="s">
        <v>207</v>
      </c>
      <c r="Z58" s="78"/>
    </row>
    <row r="59" spans="1:26" s="38" customFormat="1" ht="13.5" thickBot="1">
      <c r="A59" s="42" t="s">
        <v>152</v>
      </c>
      <c r="B59" s="45" t="s">
        <v>142</v>
      </c>
      <c r="C59" s="7"/>
      <c r="D59" s="20" t="s">
        <v>239</v>
      </c>
      <c r="E59" s="218"/>
      <c r="F59" s="219">
        <f t="shared" si="5"/>
        <v>114</v>
      </c>
      <c r="G59" s="192">
        <v>76</v>
      </c>
      <c r="H59" s="91"/>
      <c r="I59" s="90">
        <v>38</v>
      </c>
      <c r="J59" s="5"/>
      <c r="K59" s="162"/>
      <c r="L59" s="5"/>
      <c r="M59" s="171"/>
      <c r="N59" s="5"/>
      <c r="O59" s="171"/>
      <c r="P59" s="61" t="s">
        <v>219</v>
      </c>
      <c r="Q59" s="171"/>
      <c r="R59" s="61" t="s">
        <v>224</v>
      </c>
      <c r="S59" s="171"/>
      <c r="T59" s="5"/>
      <c r="U59" s="171"/>
      <c r="V59" s="5"/>
      <c r="W59" s="171"/>
      <c r="X59" s="5"/>
      <c r="Y59" s="171"/>
      <c r="Z59" s="78"/>
    </row>
    <row r="60" spans="1:26" s="38" customFormat="1" ht="13.5" thickBot="1">
      <c r="A60" s="42" t="s">
        <v>161</v>
      </c>
      <c r="B60" s="45" t="s">
        <v>144</v>
      </c>
      <c r="C60" s="7">
        <v>8</v>
      </c>
      <c r="D60" s="6"/>
      <c r="E60" s="6"/>
      <c r="F60" s="194">
        <f t="shared" si="5"/>
        <v>186</v>
      </c>
      <c r="G60" s="90">
        <v>124</v>
      </c>
      <c r="H60" s="91"/>
      <c r="I60" s="90">
        <v>62</v>
      </c>
      <c r="J60" s="5"/>
      <c r="K60" s="162"/>
      <c r="L60" s="5"/>
      <c r="M60" s="171"/>
      <c r="N60" s="5"/>
      <c r="O60" s="171"/>
      <c r="P60" s="5"/>
      <c r="Q60" s="171"/>
      <c r="R60" s="5"/>
      <c r="S60" s="171"/>
      <c r="T60" s="61" t="s">
        <v>224</v>
      </c>
      <c r="U60" s="171"/>
      <c r="V60" s="61" t="s">
        <v>224</v>
      </c>
      <c r="W60" s="169" t="s">
        <v>209</v>
      </c>
      <c r="X60" s="61" t="s">
        <v>229</v>
      </c>
      <c r="Y60" s="171"/>
      <c r="Z60" s="78"/>
    </row>
    <row r="61" spans="1:26" s="38" customFormat="1" ht="13.5" thickBot="1">
      <c r="A61" s="42" t="s">
        <v>162</v>
      </c>
      <c r="B61" s="45" t="s">
        <v>155</v>
      </c>
      <c r="C61" s="7"/>
      <c r="D61" s="20" t="s">
        <v>239</v>
      </c>
      <c r="E61" s="6"/>
      <c r="F61" s="89">
        <f t="shared" si="5"/>
        <v>90</v>
      </c>
      <c r="G61" s="98">
        <v>60</v>
      </c>
      <c r="H61" s="91"/>
      <c r="I61" s="90">
        <v>30</v>
      </c>
      <c r="J61" s="5"/>
      <c r="K61" s="162"/>
      <c r="L61" s="5"/>
      <c r="M61" s="171"/>
      <c r="N61" s="5"/>
      <c r="O61" s="171"/>
      <c r="P61" s="61" t="s">
        <v>219</v>
      </c>
      <c r="Q61" s="171"/>
      <c r="R61" s="61" t="s">
        <v>223</v>
      </c>
      <c r="S61" s="171"/>
      <c r="T61" s="5"/>
      <c r="U61" s="171"/>
      <c r="V61" s="5"/>
      <c r="W61" s="171"/>
      <c r="X61" s="5"/>
      <c r="Y61" s="171"/>
      <c r="Z61" s="78"/>
    </row>
    <row r="62" spans="1:26" s="38" customFormat="1" ht="13.5" thickBot="1">
      <c r="A62" s="42" t="s">
        <v>163</v>
      </c>
      <c r="B62" s="45" t="s">
        <v>156</v>
      </c>
      <c r="C62" s="7"/>
      <c r="D62" s="20" t="s">
        <v>241</v>
      </c>
      <c r="E62" s="6"/>
      <c r="F62" s="89">
        <f t="shared" si="5"/>
        <v>180</v>
      </c>
      <c r="G62" s="90">
        <v>120</v>
      </c>
      <c r="H62" s="91"/>
      <c r="I62" s="90">
        <v>60</v>
      </c>
      <c r="J62" s="5"/>
      <c r="K62" s="162"/>
      <c r="L62" s="61" t="s">
        <v>219</v>
      </c>
      <c r="M62" s="171"/>
      <c r="N62" s="61" t="s">
        <v>224</v>
      </c>
      <c r="O62" s="171"/>
      <c r="P62" s="61" t="s">
        <v>219</v>
      </c>
      <c r="Q62" s="169" t="s">
        <v>210</v>
      </c>
      <c r="R62" s="5"/>
      <c r="S62" s="171"/>
      <c r="T62" s="5"/>
      <c r="U62" s="171"/>
      <c r="V62" s="5"/>
      <c r="W62" s="171"/>
      <c r="X62" s="5"/>
      <c r="Y62" s="171"/>
      <c r="Z62" s="78"/>
    </row>
    <row r="63" spans="1:26" s="38" customFormat="1" ht="25.5" thickBot="1">
      <c r="A63" s="42" t="s">
        <v>164</v>
      </c>
      <c r="B63" s="57" t="s">
        <v>177</v>
      </c>
      <c r="C63" s="21"/>
      <c r="D63" s="97" t="s">
        <v>236</v>
      </c>
      <c r="E63" s="97"/>
      <c r="F63" s="89">
        <f t="shared" si="5"/>
        <v>96</v>
      </c>
      <c r="G63" s="90">
        <v>64</v>
      </c>
      <c r="H63" s="91"/>
      <c r="I63" s="90">
        <v>32</v>
      </c>
      <c r="J63" s="61"/>
      <c r="K63" s="159"/>
      <c r="L63" s="61"/>
      <c r="M63" s="169"/>
      <c r="N63" s="61"/>
      <c r="O63" s="169"/>
      <c r="P63" s="61"/>
      <c r="Q63" s="169"/>
      <c r="R63" s="61"/>
      <c r="S63" s="169"/>
      <c r="T63" s="61" t="s">
        <v>224</v>
      </c>
      <c r="U63" s="171"/>
      <c r="V63" s="61" t="s">
        <v>224</v>
      </c>
      <c r="W63" s="169" t="s">
        <v>211</v>
      </c>
      <c r="X63" s="61"/>
      <c r="Y63" s="169"/>
      <c r="Z63" s="78"/>
    </row>
    <row r="64" spans="1:26" s="38" customFormat="1" ht="13.5" thickBot="1">
      <c r="A64" s="42" t="s">
        <v>165</v>
      </c>
      <c r="B64" s="57" t="s">
        <v>178</v>
      </c>
      <c r="C64" s="21"/>
      <c r="D64" s="20">
        <v>4</v>
      </c>
      <c r="E64" s="20"/>
      <c r="F64" s="89">
        <f t="shared" si="5"/>
        <v>114</v>
      </c>
      <c r="G64" s="90">
        <v>76</v>
      </c>
      <c r="H64" s="91"/>
      <c r="I64" s="90">
        <v>38</v>
      </c>
      <c r="J64" s="61"/>
      <c r="K64" s="159"/>
      <c r="L64" s="61"/>
      <c r="M64" s="169"/>
      <c r="N64" s="61" t="s">
        <v>224</v>
      </c>
      <c r="O64" s="169" t="s">
        <v>207</v>
      </c>
      <c r="P64" s="61" t="s">
        <v>219</v>
      </c>
      <c r="Q64" s="169"/>
      <c r="R64" s="61"/>
      <c r="S64" s="169"/>
      <c r="T64" s="61"/>
      <c r="U64" s="169"/>
      <c r="V64" s="61"/>
      <c r="W64" s="169"/>
      <c r="X64" s="61"/>
      <c r="Y64" s="169"/>
      <c r="Z64" s="78"/>
    </row>
    <row r="65" spans="1:26" s="38" customFormat="1" ht="13.5" thickBot="1">
      <c r="A65" s="42" t="s">
        <v>166</v>
      </c>
      <c r="B65" s="45" t="s">
        <v>230</v>
      </c>
      <c r="C65" s="7"/>
      <c r="D65" s="6"/>
      <c r="E65" s="6"/>
      <c r="F65" s="89">
        <f t="shared" si="5"/>
        <v>51</v>
      </c>
      <c r="G65" s="90">
        <v>34</v>
      </c>
      <c r="H65" s="91"/>
      <c r="I65" s="90">
        <v>17</v>
      </c>
      <c r="J65" s="61" t="s">
        <v>220</v>
      </c>
      <c r="K65" s="162"/>
      <c r="L65" s="5"/>
      <c r="M65" s="171"/>
      <c r="N65" s="5"/>
      <c r="O65" s="171"/>
      <c r="P65" s="5"/>
      <c r="Q65" s="171"/>
      <c r="R65" s="5"/>
      <c r="S65" s="171"/>
      <c r="T65" s="5"/>
      <c r="U65" s="171"/>
      <c r="V65" s="5"/>
      <c r="W65" s="171"/>
      <c r="X65" s="5"/>
      <c r="Y65" s="171"/>
      <c r="Z65" s="78"/>
    </row>
    <row r="66" spans="1:26" s="38" customFormat="1" ht="13.5" thickBot="1">
      <c r="A66" s="42" t="s">
        <v>167</v>
      </c>
      <c r="B66" s="45" t="s">
        <v>157</v>
      </c>
      <c r="C66" s="7"/>
      <c r="D66" s="6"/>
      <c r="E66" s="6"/>
      <c r="F66" s="89">
        <f t="shared" si="5"/>
        <v>48</v>
      </c>
      <c r="G66" s="90">
        <v>32</v>
      </c>
      <c r="H66" s="91"/>
      <c r="I66" s="90">
        <v>16</v>
      </c>
      <c r="J66" s="5"/>
      <c r="K66" s="162"/>
      <c r="L66" s="5"/>
      <c r="M66" s="171"/>
      <c r="N66" s="5"/>
      <c r="O66" s="171"/>
      <c r="P66" s="5"/>
      <c r="Q66" s="171"/>
      <c r="R66" s="61" t="s">
        <v>224</v>
      </c>
      <c r="S66" s="171"/>
      <c r="T66" s="5"/>
      <c r="U66" s="171"/>
      <c r="V66" s="5"/>
      <c r="W66" s="171"/>
      <c r="X66" s="5"/>
      <c r="Y66" s="171"/>
      <c r="Z66" s="78"/>
    </row>
    <row r="67" spans="1:26" s="38" customFormat="1" ht="13.5" thickBot="1">
      <c r="A67" s="42" t="s">
        <v>168</v>
      </c>
      <c r="B67" s="45" t="s">
        <v>158</v>
      </c>
      <c r="C67" s="7"/>
      <c r="D67" s="6">
        <v>6.8</v>
      </c>
      <c r="E67" s="6"/>
      <c r="F67" s="89">
        <f t="shared" si="5"/>
        <v>255</v>
      </c>
      <c r="G67" s="90">
        <v>170</v>
      </c>
      <c r="H67" s="91"/>
      <c r="I67" s="90">
        <v>85</v>
      </c>
      <c r="J67" s="5"/>
      <c r="K67" s="162"/>
      <c r="L67" s="5"/>
      <c r="M67" s="171"/>
      <c r="N67" s="5"/>
      <c r="O67" s="171"/>
      <c r="P67" s="61" t="s">
        <v>219</v>
      </c>
      <c r="Q67" s="171"/>
      <c r="R67" s="61" t="s">
        <v>224</v>
      </c>
      <c r="S67" s="171"/>
      <c r="T67" s="61" t="s">
        <v>224</v>
      </c>
      <c r="U67" s="171"/>
      <c r="V67" s="61" t="s">
        <v>224</v>
      </c>
      <c r="W67" s="171"/>
      <c r="X67" s="61" t="s">
        <v>227</v>
      </c>
      <c r="Y67" s="171"/>
      <c r="Z67" s="78"/>
    </row>
    <row r="68" spans="1:26" s="38" customFormat="1" ht="13.5" thickBot="1">
      <c r="A68" s="42" t="s">
        <v>181</v>
      </c>
      <c r="B68" s="45" t="s">
        <v>159</v>
      </c>
      <c r="C68" s="7"/>
      <c r="D68" s="20" t="s">
        <v>244</v>
      </c>
      <c r="E68" s="6"/>
      <c r="F68" s="89">
        <f t="shared" si="5"/>
        <v>138</v>
      </c>
      <c r="G68" s="90">
        <v>92</v>
      </c>
      <c r="H68" s="91"/>
      <c r="I68" s="90">
        <v>46</v>
      </c>
      <c r="J68" s="5"/>
      <c r="K68" s="162"/>
      <c r="L68" s="5"/>
      <c r="M68" s="171"/>
      <c r="N68" s="5"/>
      <c r="O68" s="171"/>
      <c r="P68" s="5"/>
      <c r="Q68" s="171"/>
      <c r="R68" s="5"/>
      <c r="S68" s="171"/>
      <c r="T68" s="5"/>
      <c r="U68" s="171"/>
      <c r="V68" s="61" t="s">
        <v>224</v>
      </c>
      <c r="W68" s="171"/>
      <c r="X68" s="61" t="s">
        <v>229</v>
      </c>
      <c r="Y68" s="171"/>
      <c r="Z68" s="78"/>
    </row>
    <row r="69" spans="1:26" s="38" customFormat="1" ht="13.5" thickBot="1">
      <c r="A69" s="42" t="s">
        <v>182</v>
      </c>
      <c r="B69" s="45" t="s">
        <v>160</v>
      </c>
      <c r="C69" s="7"/>
      <c r="D69" s="6"/>
      <c r="E69" s="6"/>
      <c r="F69" s="89">
        <f t="shared" si="5"/>
        <v>627</v>
      </c>
      <c r="G69" s="90">
        <v>418</v>
      </c>
      <c r="H69" s="91">
        <f>F69*0.7</f>
        <v>438.9</v>
      </c>
      <c r="I69" s="90">
        <v>209</v>
      </c>
      <c r="J69" s="61" t="s">
        <v>220</v>
      </c>
      <c r="K69" s="162"/>
      <c r="L69" s="61" t="s">
        <v>231</v>
      </c>
      <c r="M69" s="171"/>
      <c r="N69" s="61" t="s">
        <v>224</v>
      </c>
      <c r="O69" s="171"/>
      <c r="P69" s="61" t="s">
        <v>219</v>
      </c>
      <c r="Q69" s="171"/>
      <c r="R69" s="61" t="s">
        <v>226</v>
      </c>
      <c r="S69" s="171"/>
      <c r="T69" s="61" t="s">
        <v>226</v>
      </c>
      <c r="U69" s="171"/>
      <c r="V69" s="61" t="s">
        <v>225</v>
      </c>
      <c r="W69" s="171"/>
      <c r="X69" s="61" t="s">
        <v>229</v>
      </c>
      <c r="Y69" s="171"/>
      <c r="Z69" s="78"/>
    </row>
    <row r="70" spans="1:26" s="11" customFormat="1" ht="13.5" thickBot="1">
      <c r="A70" s="46" t="s">
        <v>40</v>
      </c>
      <c r="B70" s="47" t="s">
        <v>133</v>
      </c>
      <c r="C70" s="48"/>
      <c r="D70" s="49"/>
      <c r="E70" s="49"/>
      <c r="F70" s="87">
        <f>F71+F75</f>
        <v>558</v>
      </c>
      <c r="G70" s="87">
        <f>G71+G75</f>
        <v>372</v>
      </c>
      <c r="H70" s="88"/>
      <c r="I70" s="87">
        <f>I71+I75</f>
        <v>186</v>
      </c>
      <c r="J70" s="62"/>
      <c r="K70" s="160"/>
      <c r="L70" s="62"/>
      <c r="M70" s="168"/>
      <c r="N70" s="62"/>
      <c r="O70" s="168"/>
      <c r="P70" s="62"/>
      <c r="Q70" s="168"/>
      <c r="R70" s="62"/>
      <c r="S70" s="168"/>
      <c r="T70" s="62"/>
      <c r="U70" s="168"/>
      <c r="V70" s="62"/>
      <c r="W70" s="168"/>
      <c r="X70" s="62"/>
      <c r="Y70" s="168"/>
      <c r="Z70" s="79" t="s">
        <v>203</v>
      </c>
    </row>
    <row r="71" spans="1:26" s="11" customFormat="1" ht="17.5" customHeight="1" thickBot="1">
      <c r="A71" s="105" t="s">
        <v>134</v>
      </c>
      <c r="B71" s="147" t="s">
        <v>135</v>
      </c>
      <c r="C71" s="143"/>
      <c r="D71" s="49"/>
      <c r="E71" s="49"/>
      <c r="F71" s="87">
        <f>F72+F73+F74</f>
        <v>210</v>
      </c>
      <c r="G71" s="87">
        <f>G72+G73+G74</f>
        <v>140</v>
      </c>
      <c r="H71" s="88">
        <f>F71*0.4</f>
        <v>84</v>
      </c>
      <c r="I71" s="87">
        <f>I72+I73+I74</f>
        <v>70</v>
      </c>
      <c r="J71" s="62"/>
      <c r="K71" s="160"/>
      <c r="L71" s="62"/>
      <c r="M71" s="168"/>
      <c r="N71" s="62"/>
      <c r="O71" s="168"/>
      <c r="P71" s="62"/>
      <c r="Q71" s="168"/>
      <c r="R71" s="62"/>
      <c r="S71" s="168"/>
      <c r="T71" s="62"/>
      <c r="U71" s="168"/>
      <c r="V71" s="62"/>
      <c r="W71" s="168"/>
      <c r="X71" s="62"/>
      <c r="Y71" s="168"/>
      <c r="Z71" s="79"/>
    </row>
    <row r="72" spans="1:26" s="11" customFormat="1" ht="13.5" thickBot="1">
      <c r="A72" s="42" t="s">
        <v>150</v>
      </c>
      <c r="B72" s="146" t="s">
        <v>145</v>
      </c>
      <c r="C72" s="144">
        <v>6</v>
      </c>
      <c r="D72" s="141"/>
      <c r="E72" s="141"/>
      <c r="F72" s="89">
        <f t="shared" ref="F72:F79" si="6">G72+I72</f>
        <v>48</v>
      </c>
      <c r="G72" s="90">
        <v>32</v>
      </c>
      <c r="H72" s="91"/>
      <c r="I72" s="90">
        <v>16</v>
      </c>
      <c r="J72" s="61"/>
      <c r="K72" s="159"/>
      <c r="L72" s="61"/>
      <c r="M72" s="169"/>
      <c r="N72" s="61"/>
      <c r="O72" s="169"/>
      <c r="P72" s="61"/>
      <c r="Q72" s="169"/>
      <c r="R72" s="61"/>
      <c r="S72" s="169"/>
      <c r="T72" s="61" t="s">
        <v>224</v>
      </c>
      <c r="U72" s="169"/>
      <c r="V72" s="61"/>
      <c r="W72" s="169"/>
      <c r="X72" s="61"/>
      <c r="Y72" s="169"/>
      <c r="Z72" s="78"/>
    </row>
    <row r="73" spans="1:26" s="11" customFormat="1" ht="13.5" thickBot="1">
      <c r="A73" s="42" t="s">
        <v>151</v>
      </c>
      <c r="B73" s="146" t="s">
        <v>146</v>
      </c>
      <c r="C73" s="145">
        <v>7</v>
      </c>
      <c r="D73" s="142"/>
      <c r="E73" s="142">
        <v>8</v>
      </c>
      <c r="F73" s="89">
        <f t="shared" si="6"/>
        <v>117</v>
      </c>
      <c r="G73" s="90">
        <v>78</v>
      </c>
      <c r="H73" s="91"/>
      <c r="I73" s="90">
        <v>39</v>
      </c>
      <c r="J73" s="5"/>
      <c r="K73" s="159"/>
      <c r="L73" s="5"/>
      <c r="M73" s="169"/>
      <c r="N73" s="5"/>
      <c r="O73" s="171"/>
      <c r="P73" s="5"/>
      <c r="Q73" s="171"/>
      <c r="R73" s="5"/>
      <c r="S73" s="171"/>
      <c r="T73" s="5"/>
      <c r="U73" s="171"/>
      <c r="V73" s="61" t="s">
        <v>226</v>
      </c>
      <c r="W73" s="171"/>
      <c r="X73" s="61" t="s">
        <v>227</v>
      </c>
      <c r="Y73" s="171"/>
      <c r="Z73" s="78"/>
    </row>
    <row r="74" spans="1:26" s="11" customFormat="1" ht="13.5" thickBot="1">
      <c r="A74" s="42" t="s">
        <v>161</v>
      </c>
      <c r="B74" s="146" t="s">
        <v>148</v>
      </c>
      <c r="C74" s="145"/>
      <c r="D74" s="141">
        <v>8</v>
      </c>
      <c r="E74" s="141"/>
      <c r="F74" s="89">
        <f t="shared" si="6"/>
        <v>45</v>
      </c>
      <c r="G74" s="90">
        <v>30</v>
      </c>
      <c r="H74" s="91"/>
      <c r="I74" s="90">
        <v>15</v>
      </c>
      <c r="J74" s="61"/>
      <c r="K74" s="159"/>
      <c r="L74" s="61"/>
      <c r="M74" s="169"/>
      <c r="N74" s="61"/>
      <c r="O74" s="169"/>
      <c r="P74" s="61"/>
      <c r="Q74" s="169"/>
      <c r="R74" s="61"/>
      <c r="S74" s="169"/>
      <c r="T74" s="61"/>
      <c r="U74" s="169"/>
      <c r="V74" s="61"/>
      <c r="W74" s="169"/>
      <c r="X74" s="61" t="s">
        <v>227</v>
      </c>
      <c r="Y74" s="169"/>
      <c r="Z74" s="78"/>
    </row>
    <row r="75" spans="1:26" s="11" customFormat="1" ht="13.5" thickBot="1">
      <c r="A75" s="58" t="s">
        <v>136</v>
      </c>
      <c r="B75" s="151" t="s">
        <v>137</v>
      </c>
      <c r="C75" s="152"/>
      <c r="D75" s="153"/>
      <c r="E75" s="153"/>
      <c r="F75" s="86">
        <f t="shared" si="6"/>
        <v>348</v>
      </c>
      <c r="G75" s="87">
        <f>G76+G77+G78</f>
        <v>232</v>
      </c>
      <c r="H75" s="88"/>
      <c r="I75" s="87">
        <f>I76+I77+I78</f>
        <v>116</v>
      </c>
      <c r="J75" s="62"/>
      <c r="K75" s="160"/>
      <c r="L75" s="62"/>
      <c r="M75" s="168"/>
      <c r="N75" s="62"/>
      <c r="O75" s="168"/>
      <c r="P75" s="62"/>
      <c r="Q75" s="168"/>
      <c r="R75" s="62"/>
      <c r="S75" s="168"/>
      <c r="T75" s="62"/>
      <c r="U75" s="168"/>
      <c r="V75" s="62"/>
      <c r="W75" s="168"/>
      <c r="X75" s="62"/>
      <c r="Y75" s="168"/>
      <c r="Z75" s="79"/>
    </row>
    <row r="76" spans="1:26" s="11" customFormat="1" ht="13.5" thickBot="1">
      <c r="A76" s="42" t="s">
        <v>150</v>
      </c>
      <c r="B76" s="146" t="s">
        <v>154</v>
      </c>
      <c r="C76" s="145">
        <v>8</v>
      </c>
      <c r="D76" s="141"/>
      <c r="E76" s="141"/>
      <c r="F76" s="89">
        <f t="shared" si="6"/>
        <v>141</v>
      </c>
      <c r="G76" s="90">
        <v>94</v>
      </c>
      <c r="H76" s="91"/>
      <c r="I76" s="90">
        <v>47</v>
      </c>
      <c r="J76" s="61"/>
      <c r="K76" s="159"/>
      <c r="L76" s="61"/>
      <c r="M76" s="169"/>
      <c r="N76" s="61"/>
      <c r="O76" s="169"/>
      <c r="P76" s="61"/>
      <c r="Q76" s="169"/>
      <c r="R76" s="61"/>
      <c r="S76" s="169"/>
      <c r="T76" s="61" t="s">
        <v>224</v>
      </c>
      <c r="U76" s="169"/>
      <c r="V76" s="61" t="s">
        <v>224</v>
      </c>
      <c r="W76" s="169"/>
      <c r="X76" s="61" t="s">
        <v>227</v>
      </c>
      <c r="Y76" s="169"/>
      <c r="Z76" s="78"/>
    </row>
    <row r="77" spans="1:26" s="11" customFormat="1" ht="13.5" thickBot="1">
      <c r="A77" s="42" t="s">
        <v>151</v>
      </c>
      <c r="B77" s="146" t="s">
        <v>169</v>
      </c>
      <c r="C77" s="145"/>
      <c r="D77" s="141" t="s">
        <v>244</v>
      </c>
      <c r="E77" s="141"/>
      <c r="F77" s="89">
        <f t="shared" si="6"/>
        <v>93</v>
      </c>
      <c r="G77" s="90">
        <v>62</v>
      </c>
      <c r="H77" s="91"/>
      <c r="I77" s="90">
        <v>31</v>
      </c>
      <c r="J77" s="61"/>
      <c r="K77" s="159"/>
      <c r="L77" s="61"/>
      <c r="M77" s="169"/>
      <c r="N77" s="61"/>
      <c r="O77" s="169"/>
      <c r="P77" s="61"/>
      <c r="Q77" s="169"/>
      <c r="R77" s="61"/>
      <c r="S77" s="169"/>
      <c r="T77" s="61"/>
      <c r="U77" s="169"/>
      <c r="V77" s="61" t="s">
        <v>224</v>
      </c>
      <c r="W77" s="169"/>
      <c r="X77" s="61" t="s">
        <v>227</v>
      </c>
      <c r="Y77" s="169"/>
      <c r="Z77" s="78"/>
    </row>
    <row r="78" spans="1:26" s="11" customFormat="1" ht="13.5" thickBot="1">
      <c r="A78" s="42" t="s">
        <v>152</v>
      </c>
      <c r="B78" s="57" t="s">
        <v>180</v>
      </c>
      <c r="C78" s="21"/>
      <c r="D78" s="20"/>
      <c r="E78" s="20"/>
      <c r="F78" s="89">
        <f t="shared" si="6"/>
        <v>114</v>
      </c>
      <c r="G78" s="90">
        <v>76</v>
      </c>
      <c r="H78" s="91"/>
      <c r="I78" s="90">
        <v>38</v>
      </c>
      <c r="J78" s="61"/>
      <c r="K78" s="159"/>
      <c r="L78" s="61" t="s">
        <v>219</v>
      </c>
      <c r="M78" s="169"/>
      <c r="N78" s="61" t="s">
        <v>224</v>
      </c>
      <c r="O78" s="169" t="s">
        <v>211</v>
      </c>
      <c r="P78" s="61"/>
      <c r="Q78" s="169"/>
      <c r="R78" s="61"/>
      <c r="S78" s="169"/>
      <c r="T78" s="61"/>
      <c r="U78" s="169"/>
      <c r="V78" s="61"/>
      <c r="W78" s="169"/>
      <c r="X78" s="61"/>
      <c r="Y78" s="169"/>
      <c r="Z78" s="78"/>
    </row>
    <row r="79" spans="1:26" s="11" customFormat="1" ht="13.5" thickBot="1">
      <c r="A79" s="46" t="s">
        <v>41</v>
      </c>
      <c r="B79" s="47" t="s">
        <v>138</v>
      </c>
      <c r="C79" s="65"/>
      <c r="D79" s="49"/>
      <c r="E79" s="49"/>
      <c r="F79" s="86">
        <f t="shared" si="6"/>
        <v>213</v>
      </c>
      <c r="G79" s="87">
        <v>142</v>
      </c>
      <c r="H79" s="88"/>
      <c r="I79" s="87">
        <v>71</v>
      </c>
      <c r="J79" s="62"/>
      <c r="K79" s="160"/>
      <c r="L79" s="62"/>
      <c r="M79" s="168"/>
      <c r="N79" s="62"/>
      <c r="O79" s="168"/>
      <c r="P79" s="62"/>
      <c r="Q79" s="168"/>
      <c r="R79" s="62"/>
      <c r="S79" s="168"/>
      <c r="T79" s="62"/>
      <c r="U79" s="168"/>
      <c r="V79" s="62"/>
      <c r="W79" s="168"/>
      <c r="X79" s="62"/>
      <c r="Y79" s="168"/>
      <c r="Z79" s="79" t="s">
        <v>204</v>
      </c>
    </row>
    <row r="80" spans="1:26" s="11" customFormat="1" ht="14.15" customHeight="1" thickBot="1">
      <c r="A80" s="155" t="s">
        <v>139</v>
      </c>
      <c r="B80" s="154" t="s">
        <v>140</v>
      </c>
      <c r="C80" s="101"/>
      <c r="D80" s="102"/>
      <c r="E80" s="102"/>
      <c r="F80" s="87">
        <f>SUM(F81:F84)</f>
        <v>213</v>
      </c>
      <c r="G80" s="87">
        <f>SUM(G81:G84)</f>
        <v>142</v>
      </c>
      <c r="H80" s="88">
        <f>F80*0.4</f>
        <v>85.2</v>
      </c>
      <c r="I80" s="87">
        <f>SUM(I81:I84)</f>
        <v>71</v>
      </c>
      <c r="J80" s="62"/>
      <c r="K80" s="160"/>
      <c r="L80" s="62"/>
      <c r="M80" s="168"/>
      <c r="N80" s="62"/>
      <c r="O80" s="168"/>
      <c r="P80" s="62"/>
      <c r="Q80" s="168"/>
      <c r="R80" s="62"/>
      <c r="S80" s="168"/>
      <c r="T80" s="62"/>
      <c r="U80" s="168"/>
      <c r="V80" s="62"/>
      <c r="W80" s="168"/>
      <c r="X80" s="62"/>
      <c r="Y80" s="168"/>
      <c r="Z80" s="79"/>
    </row>
    <row r="81" spans="1:107" s="12" customFormat="1" ht="13.5" thickBot="1">
      <c r="A81" s="42" t="s">
        <v>150</v>
      </c>
      <c r="B81" s="69" t="s">
        <v>170</v>
      </c>
      <c r="C81" s="18">
        <v>6</v>
      </c>
      <c r="D81" s="19"/>
      <c r="E81" s="19"/>
      <c r="F81" s="89">
        <f>G81+I81</f>
        <v>96</v>
      </c>
      <c r="G81" s="90">
        <v>64</v>
      </c>
      <c r="H81" s="91"/>
      <c r="I81" s="90">
        <v>32</v>
      </c>
      <c r="J81" s="61"/>
      <c r="K81" s="159"/>
      <c r="L81" s="61"/>
      <c r="M81" s="169"/>
      <c r="N81" s="61"/>
      <c r="O81" s="169"/>
      <c r="P81" s="61"/>
      <c r="Q81" s="169"/>
      <c r="R81" s="61" t="s">
        <v>224</v>
      </c>
      <c r="S81" s="169"/>
      <c r="T81" s="61" t="s">
        <v>224</v>
      </c>
      <c r="U81" s="169"/>
      <c r="V81" s="61"/>
      <c r="W81" s="169"/>
      <c r="X81" s="61"/>
      <c r="Y81" s="169"/>
      <c r="Z81" s="78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</row>
    <row r="82" spans="1:107" s="12" customFormat="1" ht="15" customHeight="1" thickBot="1">
      <c r="A82" s="42" t="s">
        <v>151</v>
      </c>
      <c r="B82" s="69" t="s">
        <v>171</v>
      </c>
      <c r="C82" s="18"/>
      <c r="D82" s="19" t="s">
        <v>236</v>
      </c>
      <c r="E82" s="19"/>
      <c r="F82" s="89">
        <f>G82+I82</f>
        <v>48</v>
      </c>
      <c r="G82" s="90">
        <v>32</v>
      </c>
      <c r="H82" s="91"/>
      <c r="I82" s="90">
        <v>16</v>
      </c>
      <c r="J82" s="61"/>
      <c r="K82" s="159"/>
      <c r="L82" s="61"/>
      <c r="M82" s="169"/>
      <c r="N82" s="61"/>
      <c r="O82" s="169"/>
      <c r="P82" s="61"/>
      <c r="Q82" s="169"/>
      <c r="R82" s="61"/>
      <c r="S82" s="169"/>
      <c r="T82" s="61"/>
      <c r="U82" s="169"/>
      <c r="V82" s="61" t="s">
        <v>224</v>
      </c>
      <c r="W82" s="169"/>
      <c r="X82" s="61"/>
      <c r="Y82" s="169"/>
      <c r="Z82" s="78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</row>
    <row r="83" spans="1:107" s="12" customFormat="1" ht="25.5" thickBot="1">
      <c r="A83" s="42" t="s">
        <v>152</v>
      </c>
      <c r="B83" s="69" t="s">
        <v>172</v>
      </c>
      <c r="C83" s="18"/>
      <c r="D83" s="19">
        <v>7</v>
      </c>
      <c r="E83" s="19"/>
      <c r="F83" s="89">
        <f>G83+I83</f>
        <v>24</v>
      </c>
      <c r="G83" s="90">
        <v>16</v>
      </c>
      <c r="H83" s="91"/>
      <c r="I83" s="90">
        <v>8</v>
      </c>
      <c r="J83" s="61"/>
      <c r="K83" s="159"/>
      <c r="L83" s="61"/>
      <c r="M83" s="169"/>
      <c r="N83" s="61"/>
      <c r="O83" s="169"/>
      <c r="P83" s="61"/>
      <c r="Q83" s="169"/>
      <c r="R83" s="61"/>
      <c r="S83" s="169"/>
      <c r="T83" s="61"/>
      <c r="U83" s="169"/>
      <c r="V83" s="61" t="s">
        <v>223</v>
      </c>
      <c r="W83" s="169"/>
      <c r="X83" s="61"/>
      <c r="Y83" s="169"/>
      <c r="Z83" s="78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</row>
    <row r="84" spans="1:107" s="12" customFormat="1" ht="13.5" thickBot="1">
      <c r="A84" s="42" t="s">
        <v>161</v>
      </c>
      <c r="B84" s="69" t="s">
        <v>173</v>
      </c>
      <c r="C84" s="18"/>
      <c r="D84" s="19" t="s">
        <v>244</v>
      </c>
      <c r="E84" s="19"/>
      <c r="F84" s="89">
        <f>G84+I84</f>
        <v>45</v>
      </c>
      <c r="G84" s="90">
        <v>30</v>
      </c>
      <c r="H84" s="91"/>
      <c r="I84" s="90">
        <v>15</v>
      </c>
      <c r="J84" s="61"/>
      <c r="K84" s="159"/>
      <c r="L84" s="61"/>
      <c r="M84" s="169"/>
      <c r="N84" s="61"/>
      <c r="O84" s="169"/>
      <c r="P84" s="61"/>
      <c r="Q84" s="169"/>
      <c r="R84" s="61"/>
      <c r="S84" s="169"/>
      <c r="T84" s="61"/>
      <c r="U84" s="169"/>
      <c r="V84" s="61"/>
      <c r="W84" s="169"/>
      <c r="X84" s="61" t="s">
        <v>227</v>
      </c>
      <c r="Y84" s="169"/>
      <c r="Z84" s="78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</row>
    <row r="85" spans="1:107" s="12" customFormat="1" ht="17.25" customHeight="1" thickBot="1">
      <c r="A85" s="107"/>
      <c r="B85" s="108" t="s">
        <v>55</v>
      </c>
      <c r="C85" s="109"/>
      <c r="D85" s="110"/>
      <c r="E85" s="110"/>
      <c r="F85" s="93">
        <f>G85+I85</f>
        <v>5454</v>
      </c>
      <c r="G85" s="93">
        <v>3636</v>
      </c>
      <c r="H85" s="88"/>
      <c r="I85" s="93">
        <v>1818</v>
      </c>
      <c r="J85" s="133">
        <v>36</v>
      </c>
      <c r="K85" s="134"/>
      <c r="L85" s="133">
        <v>36</v>
      </c>
      <c r="M85" s="172"/>
      <c r="N85" s="133">
        <v>36</v>
      </c>
      <c r="O85" s="183" t="s">
        <v>232</v>
      </c>
      <c r="P85" s="104">
        <v>36</v>
      </c>
      <c r="Q85" s="183" t="s">
        <v>212</v>
      </c>
      <c r="R85" s="133">
        <v>36</v>
      </c>
      <c r="S85" s="183" t="s">
        <v>214</v>
      </c>
      <c r="T85" s="133">
        <v>36</v>
      </c>
      <c r="U85" s="183" t="s">
        <v>213</v>
      </c>
      <c r="V85" s="133">
        <v>36</v>
      </c>
      <c r="W85" s="183" t="s">
        <v>232</v>
      </c>
      <c r="X85" s="133">
        <v>36</v>
      </c>
      <c r="Y85" s="184" t="s">
        <v>233</v>
      </c>
      <c r="Z85" s="1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</row>
    <row r="86" spans="1:107" s="12" customFormat="1" ht="41" customHeight="1" thickBot="1">
      <c r="A86" s="132"/>
      <c r="B86" s="103" t="s">
        <v>105</v>
      </c>
      <c r="C86" s="56"/>
      <c r="D86" s="20"/>
      <c r="E86" s="20"/>
      <c r="F86" s="90">
        <f>F33+F13</f>
        <v>7560</v>
      </c>
      <c r="G86" s="90">
        <f>G33+G13</f>
        <v>5040</v>
      </c>
      <c r="H86" s="91"/>
      <c r="I86" s="90">
        <f>I33+I13</f>
        <v>2520</v>
      </c>
      <c r="J86" s="135">
        <v>54</v>
      </c>
      <c r="K86" s="136"/>
      <c r="L86" s="135">
        <v>54</v>
      </c>
      <c r="M86" s="173"/>
      <c r="N86" s="135">
        <v>54</v>
      </c>
      <c r="O86" s="173"/>
      <c r="P86" s="135">
        <v>54</v>
      </c>
      <c r="Q86" s="173"/>
      <c r="R86" s="135">
        <v>54</v>
      </c>
      <c r="S86" s="173"/>
      <c r="T86" s="135">
        <v>54</v>
      </c>
      <c r="U86" s="173"/>
      <c r="V86" s="135">
        <v>54</v>
      </c>
      <c r="W86" s="173"/>
      <c r="X86" s="135">
        <v>54</v>
      </c>
      <c r="Y86" s="182"/>
      <c r="Z86" s="96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</row>
    <row r="87" spans="1:107" s="12" customFormat="1" ht="13.5" thickBot="1">
      <c r="A87" s="46" t="s">
        <v>42</v>
      </c>
      <c r="B87" s="59" t="s">
        <v>43</v>
      </c>
      <c r="C87" s="100"/>
      <c r="D87" s="49"/>
      <c r="E87" s="49"/>
      <c r="F87" s="92" t="s">
        <v>57</v>
      </c>
      <c r="G87" s="87">
        <v>72</v>
      </c>
      <c r="H87" s="88" t="e">
        <f t="shared" ref="H87:H95" si="7">F87*0.7</f>
        <v>#VALUE!</v>
      </c>
      <c r="I87" s="87"/>
      <c r="J87" s="99"/>
      <c r="K87" s="128"/>
      <c r="L87" s="99"/>
      <c r="M87" s="174"/>
      <c r="N87" s="99" t="s">
        <v>64</v>
      </c>
      <c r="O87" s="174"/>
      <c r="P87" s="99" t="s">
        <v>64</v>
      </c>
      <c r="Q87" s="174"/>
      <c r="R87" s="99"/>
      <c r="S87" s="174"/>
      <c r="T87" s="99"/>
      <c r="U87" s="174"/>
      <c r="V87" s="99"/>
      <c r="W87" s="174"/>
      <c r="X87" s="99"/>
      <c r="Y87" s="174"/>
      <c r="Z87" s="230" t="s">
        <v>179</v>
      </c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</row>
    <row r="88" spans="1:107" s="12" customFormat="1" ht="14.15" customHeight="1" thickBot="1">
      <c r="A88" s="46" t="s">
        <v>58</v>
      </c>
      <c r="B88" s="59" t="s">
        <v>59</v>
      </c>
      <c r="C88" s="48"/>
      <c r="D88" s="49"/>
      <c r="E88" s="49"/>
      <c r="F88" s="92" t="s">
        <v>67</v>
      </c>
      <c r="G88" s="87">
        <v>252</v>
      </c>
      <c r="H88" s="88" t="e">
        <f t="shared" si="7"/>
        <v>#VALUE!</v>
      </c>
      <c r="I88" s="87"/>
      <c r="J88" s="99"/>
      <c r="K88" s="128"/>
      <c r="L88" s="99"/>
      <c r="M88" s="174"/>
      <c r="N88" s="99"/>
      <c r="O88" s="174"/>
      <c r="P88" s="99"/>
      <c r="Q88" s="174"/>
      <c r="R88" s="99"/>
      <c r="S88" s="174"/>
      <c r="T88" s="99" t="s">
        <v>176</v>
      </c>
      <c r="U88" s="174"/>
      <c r="V88" s="99"/>
      <c r="W88" s="174"/>
      <c r="X88" s="99" t="s">
        <v>64</v>
      </c>
      <c r="Y88" s="174"/>
      <c r="Z88" s="23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</row>
    <row r="89" spans="1:107" s="12" customFormat="1" ht="15.65" customHeight="1" thickBot="1">
      <c r="A89" s="44" t="s">
        <v>60</v>
      </c>
      <c r="B89" s="103" t="s">
        <v>61</v>
      </c>
      <c r="C89" s="21"/>
      <c r="D89" s="20"/>
      <c r="E89" s="20"/>
      <c r="F89" s="98" t="s">
        <v>174</v>
      </c>
      <c r="G89" s="90">
        <v>108</v>
      </c>
      <c r="H89" s="91" t="e">
        <f t="shared" si="7"/>
        <v>#VALUE!</v>
      </c>
      <c r="I89" s="90"/>
      <c r="J89" s="137"/>
      <c r="K89" s="138"/>
      <c r="L89" s="137"/>
      <c r="M89" s="175"/>
      <c r="N89" s="137"/>
      <c r="O89" s="175"/>
      <c r="P89" s="137"/>
      <c r="Q89" s="175"/>
      <c r="R89" s="137"/>
      <c r="S89" s="175"/>
      <c r="T89" s="137" t="s">
        <v>183</v>
      </c>
      <c r="U89" s="175"/>
      <c r="V89" s="137"/>
      <c r="W89" s="175"/>
      <c r="X89" s="137"/>
      <c r="Y89" s="175"/>
      <c r="Z89" s="23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</row>
    <row r="90" spans="1:107" s="12" customFormat="1" ht="14.5" customHeight="1" thickBot="1">
      <c r="A90" s="44" t="s">
        <v>62</v>
      </c>
      <c r="B90" s="103" t="s">
        <v>63</v>
      </c>
      <c r="C90" s="21"/>
      <c r="D90" s="20"/>
      <c r="E90" s="20"/>
      <c r="F90" s="98" t="s">
        <v>56</v>
      </c>
      <c r="G90" s="90">
        <v>144</v>
      </c>
      <c r="H90" s="91" t="e">
        <f t="shared" si="7"/>
        <v>#VALUE!</v>
      </c>
      <c r="I90" s="90"/>
      <c r="J90" s="137"/>
      <c r="K90" s="138"/>
      <c r="L90" s="137"/>
      <c r="M90" s="175"/>
      <c r="N90" s="137"/>
      <c r="O90" s="175"/>
      <c r="P90" s="137"/>
      <c r="Q90" s="175"/>
      <c r="R90" s="137"/>
      <c r="S90" s="175"/>
      <c r="T90" s="137" t="s">
        <v>174</v>
      </c>
      <c r="U90" s="175"/>
      <c r="V90" s="137"/>
      <c r="W90" s="175"/>
      <c r="X90" s="137" t="s">
        <v>64</v>
      </c>
      <c r="Y90" s="175"/>
      <c r="Z90" s="232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</row>
    <row r="91" spans="1:107" s="12" customFormat="1" ht="14.5" customHeight="1" thickBot="1">
      <c r="A91" s="46" t="s">
        <v>44</v>
      </c>
      <c r="B91" s="59" t="s">
        <v>45</v>
      </c>
      <c r="C91" s="48"/>
      <c r="D91" s="49"/>
      <c r="E91" s="49"/>
      <c r="F91" s="92" t="s">
        <v>174</v>
      </c>
      <c r="G91" s="87">
        <v>108</v>
      </c>
      <c r="H91" s="88" t="e">
        <f t="shared" si="7"/>
        <v>#VALUE!</v>
      </c>
      <c r="I91" s="87"/>
      <c r="J91" s="99"/>
      <c r="K91" s="128"/>
      <c r="L91" s="99"/>
      <c r="M91" s="174"/>
      <c r="N91" s="99"/>
      <c r="O91" s="174"/>
      <c r="P91" s="99"/>
      <c r="Q91" s="174"/>
      <c r="R91" s="99"/>
      <c r="S91" s="174"/>
      <c r="T91" s="99"/>
      <c r="U91" s="174"/>
      <c r="V91" s="99"/>
      <c r="W91" s="174"/>
      <c r="X91" s="99" t="s">
        <v>174</v>
      </c>
      <c r="Y91" s="174"/>
      <c r="Z91" s="79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</row>
    <row r="92" spans="1:107" s="12" customFormat="1" ht="13.5" customHeight="1" thickBot="1">
      <c r="A92" s="46" t="s">
        <v>51</v>
      </c>
      <c r="B92" s="59" t="s">
        <v>52</v>
      </c>
      <c r="C92" s="48"/>
      <c r="D92" s="49"/>
      <c r="E92" s="49"/>
      <c r="F92" s="92" t="s">
        <v>175</v>
      </c>
      <c r="G92" s="87">
        <f>SUM(J92:Z92)</f>
        <v>0</v>
      </c>
      <c r="H92" s="88" t="e">
        <f>F92*0.7</f>
        <v>#VALUE!</v>
      </c>
      <c r="I92" s="87"/>
      <c r="J92" s="99">
        <v>0</v>
      </c>
      <c r="K92" s="128"/>
      <c r="L92" s="99" t="s">
        <v>57</v>
      </c>
      <c r="M92" s="174"/>
      <c r="N92" s="99">
        <v>0</v>
      </c>
      <c r="O92" s="174"/>
      <c r="P92" s="99" t="s">
        <v>57</v>
      </c>
      <c r="Q92" s="174"/>
      <c r="R92" s="99" t="s">
        <v>64</v>
      </c>
      <c r="S92" s="174"/>
      <c r="T92" s="99" t="s">
        <v>174</v>
      </c>
      <c r="U92" s="174"/>
      <c r="V92" s="99" t="s">
        <v>64</v>
      </c>
      <c r="W92" s="174"/>
      <c r="X92" s="99" t="s">
        <v>57</v>
      </c>
      <c r="Y92" s="174"/>
      <c r="Z92" s="79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</row>
    <row r="93" spans="1:107" s="12" customFormat="1" ht="13.5" thickBot="1">
      <c r="A93" s="46" t="s">
        <v>46</v>
      </c>
      <c r="B93" s="59" t="s">
        <v>47</v>
      </c>
      <c r="C93" s="48"/>
      <c r="D93" s="49"/>
      <c r="E93" s="49"/>
      <c r="F93" s="92" t="s">
        <v>174</v>
      </c>
      <c r="G93" s="87">
        <f>SUM(J93:Z93)</f>
        <v>0</v>
      </c>
      <c r="H93" s="88" t="e">
        <f t="shared" si="7"/>
        <v>#VALUE!</v>
      </c>
      <c r="I93" s="87"/>
      <c r="J93" s="99"/>
      <c r="K93" s="128"/>
      <c r="L93" s="99"/>
      <c r="M93" s="174"/>
      <c r="N93" s="99"/>
      <c r="O93" s="174"/>
      <c r="P93" s="99"/>
      <c r="Q93" s="174"/>
      <c r="R93" s="99"/>
      <c r="S93" s="174"/>
      <c r="T93" s="99"/>
      <c r="U93" s="174"/>
      <c r="V93" s="99"/>
      <c r="W93" s="174"/>
      <c r="X93" s="99" t="s">
        <v>174</v>
      </c>
      <c r="Y93" s="174"/>
      <c r="Z93" s="79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</row>
    <row r="94" spans="1:107" s="12" customFormat="1" ht="14.5" customHeight="1" thickBot="1">
      <c r="A94" s="44" t="s">
        <v>65</v>
      </c>
      <c r="B94" s="103" t="s">
        <v>66</v>
      </c>
      <c r="C94" s="21"/>
      <c r="D94" s="20"/>
      <c r="E94" s="20"/>
      <c r="F94" s="98" t="s">
        <v>64</v>
      </c>
      <c r="G94" s="90">
        <f>SUM(J94:Z94)</f>
        <v>0</v>
      </c>
      <c r="H94" s="91" t="e">
        <f t="shared" si="7"/>
        <v>#VALUE!</v>
      </c>
      <c r="I94" s="90"/>
      <c r="J94" s="61"/>
      <c r="K94" s="127"/>
      <c r="L94" s="61"/>
      <c r="M94" s="169"/>
      <c r="N94" s="61"/>
      <c r="O94" s="169"/>
      <c r="P94" s="61"/>
      <c r="Q94" s="169"/>
      <c r="R94" s="61"/>
      <c r="S94" s="169"/>
      <c r="T94" s="61"/>
      <c r="U94" s="169"/>
      <c r="V94" s="61"/>
      <c r="W94" s="169"/>
      <c r="X94" s="137" t="s">
        <v>64</v>
      </c>
      <c r="Y94" s="169"/>
      <c r="Z94" s="78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</row>
    <row r="95" spans="1:107" s="12" customFormat="1" ht="13" customHeight="1" thickBot="1">
      <c r="A95" s="44" t="s">
        <v>68</v>
      </c>
      <c r="B95" s="103" t="s">
        <v>69</v>
      </c>
      <c r="C95" s="21"/>
      <c r="D95" s="20"/>
      <c r="E95" s="20"/>
      <c r="F95" s="98" t="s">
        <v>64</v>
      </c>
      <c r="G95" s="90">
        <f>SUM(J95:Z95)</f>
        <v>0</v>
      </c>
      <c r="H95" s="91" t="e">
        <f t="shared" si="7"/>
        <v>#VALUE!</v>
      </c>
      <c r="I95" s="90"/>
      <c r="J95" s="61"/>
      <c r="K95" s="127"/>
      <c r="L95" s="61"/>
      <c r="M95" s="169"/>
      <c r="N95" s="61"/>
      <c r="O95" s="169"/>
      <c r="P95" s="61"/>
      <c r="Q95" s="169"/>
      <c r="R95" s="61"/>
      <c r="S95" s="169"/>
      <c r="T95" s="61"/>
      <c r="U95" s="169"/>
      <c r="V95" s="61"/>
      <c r="W95" s="169"/>
      <c r="X95" s="137" t="s">
        <v>64</v>
      </c>
      <c r="Y95" s="169"/>
      <c r="Z95" s="78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</row>
    <row r="96" spans="1:107" s="12" customFormat="1" ht="15" customHeight="1" thickBot="1">
      <c r="A96" s="156" t="s">
        <v>70</v>
      </c>
      <c r="B96" s="157" t="s">
        <v>71</v>
      </c>
      <c r="C96" s="18"/>
      <c r="D96" s="19"/>
      <c r="E96" s="19"/>
      <c r="F96" s="98" t="s">
        <v>64</v>
      </c>
      <c r="G96" s="90">
        <f>SUM(J96:Z96)</f>
        <v>0</v>
      </c>
      <c r="H96" s="91" t="e">
        <f>F96*0.7</f>
        <v>#VALUE!</v>
      </c>
      <c r="I96" s="90"/>
      <c r="J96" s="135"/>
      <c r="K96" s="136"/>
      <c r="L96" s="135"/>
      <c r="M96" s="173"/>
      <c r="N96" s="135"/>
      <c r="O96" s="173"/>
      <c r="P96" s="135"/>
      <c r="Q96" s="173"/>
      <c r="R96" s="135"/>
      <c r="S96" s="173"/>
      <c r="T96" s="135"/>
      <c r="U96" s="173"/>
      <c r="V96" s="135"/>
      <c r="W96" s="173"/>
      <c r="X96" s="137" t="s">
        <v>64</v>
      </c>
      <c r="Y96" s="173"/>
      <c r="Z96" s="78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</row>
    <row r="97" spans="1:107" s="12" customFormat="1" ht="13.5" thickBot="1">
      <c r="A97" s="22"/>
      <c r="B97" s="23" t="s">
        <v>10</v>
      </c>
      <c r="C97" s="24"/>
      <c r="D97" s="25"/>
      <c r="E97" s="25"/>
      <c r="F97" s="113"/>
      <c r="G97" s="114"/>
      <c r="H97" s="115"/>
      <c r="I97" s="116"/>
      <c r="J97" s="63">
        <v>0</v>
      </c>
      <c r="K97" s="129"/>
      <c r="L97" s="63">
        <v>5</v>
      </c>
      <c r="M97" s="176"/>
      <c r="N97" s="63">
        <v>0</v>
      </c>
      <c r="O97" s="176"/>
      <c r="P97" s="63">
        <v>3</v>
      </c>
      <c r="Q97" s="176"/>
      <c r="R97" s="63">
        <v>2</v>
      </c>
      <c r="S97" s="176"/>
      <c r="T97" s="63">
        <v>4</v>
      </c>
      <c r="U97" s="176"/>
      <c r="V97" s="63">
        <v>3</v>
      </c>
      <c r="W97" s="176"/>
      <c r="X97" s="63">
        <v>4</v>
      </c>
      <c r="Y97" s="176"/>
      <c r="Z97" s="80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</row>
    <row r="98" spans="1:107" s="12" customFormat="1" ht="13.5" thickBot="1">
      <c r="A98" s="22"/>
      <c r="B98" s="23" t="s">
        <v>11</v>
      </c>
      <c r="C98" s="26"/>
      <c r="D98" s="27"/>
      <c r="E98" s="27"/>
      <c r="F98" s="117"/>
      <c r="G98" s="114"/>
      <c r="H98" s="115"/>
      <c r="I98" s="116"/>
      <c r="J98" s="63">
        <v>0</v>
      </c>
      <c r="K98" s="129"/>
      <c r="L98" s="63">
        <v>6</v>
      </c>
      <c r="M98" s="176"/>
      <c r="N98" s="63">
        <v>6</v>
      </c>
      <c r="O98" s="176"/>
      <c r="P98" s="63">
        <v>5</v>
      </c>
      <c r="Q98" s="176"/>
      <c r="R98" s="63">
        <v>5</v>
      </c>
      <c r="S98" s="176"/>
      <c r="T98" s="63">
        <v>6</v>
      </c>
      <c r="U98" s="176"/>
      <c r="V98" s="63">
        <v>5</v>
      </c>
      <c r="W98" s="176"/>
      <c r="X98" s="63">
        <v>5</v>
      </c>
      <c r="Y98" s="176"/>
      <c r="Z98" s="80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</row>
    <row r="99" spans="1:107" s="12" customFormat="1" ht="13.5" thickBot="1">
      <c r="A99" s="28"/>
      <c r="B99" s="139" t="s">
        <v>12</v>
      </c>
      <c r="C99" s="29"/>
      <c r="D99" s="30"/>
      <c r="E99" s="30"/>
      <c r="F99" s="118"/>
      <c r="G99" s="119"/>
      <c r="H99" s="120"/>
      <c r="I99" s="140"/>
      <c r="J99" s="63">
        <v>0</v>
      </c>
      <c r="K99" s="129"/>
      <c r="L99" s="63">
        <v>5</v>
      </c>
      <c r="M99" s="176"/>
      <c r="N99" s="63">
        <v>6</v>
      </c>
      <c r="O99" s="176"/>
      <c r="P99" s="63">
        <v>4</v>
      </c>
      <c r="Q99" s="176"/>
      <c r="R99" s="63">
        <v>5</v>
      </c>
      <c r="S99" s="176"/>
      <c r="T99" s="63">
        <v>5</v>
      </c>
      <c r="U99" s="176"/>
      <c r="V99" s="63">
        <v>5</v>
      </c>
      <c r="W99" s="176"/>
      <c r="X99" s="63">
        <v>5</v>
      </c>
      <c r="Y99" s="176"/>
      <c r="Z99" s="80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</row>
    <row r="100" spans="1:107" s="1" customFormat="1" ht="13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130"/>
      <c r="L100" s="33"/>
      <c r="M100" s="177"/>
      <c r="N100" s="33"/>
      <c r="O100" s="177"/>
      <c r="P100" s="33"/>
      <c r="Q100" s="177"/>
      <c r="R100" s="33"/>
      <c r="S100" s="177"/>
      <c r="T100" s="33"/>
      <c r="U100" s="177"/>
      <c r="V100" s="33"/>
      <c r="W100" s="177"/>
      <c r="X100" s="33"/>
      <c r="Y100" s="177"/>
      <c r="Z100" s="73"/>
      <c r="AA100" s="33"/>
      <c r="AB100" s="33"/>
    </row>
    <row r="101" spans="1:107" s="1" customFormat="1" ht="15.5">
      <c r="A101" s="31"/>
      <c r="B101" s="224" t="s">
        <v>245</v>
      </c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33"/>
      <c r="AB101" s="33"/>
    </row>
    <row r="102" spans="1:107" s="1" customFormat="1" ht="15.5">
      <c r="B102" s="225" t="s">
        <v>246</v>
      </c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33"/>
    </row>
    <row r="103" spans="1:107" s="1" customFormat="1" ht="13"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33"/>
    </row>
    <row r="104" spans="1:107" s="1" customFormat="1">
      <c r="C104" s="2"/>
      <c r="D104" s="2"/>
      <c r="E104" s="2"/>
      <c r="F104" s="9"/>
      <c r="G104" s="9"/>
      <c r="H104" s="9"/>
      <c r="I104" s="9"/>
      <c r="K104" s="131"/>
      <c r="M104" s="178"/>
      <c r="O104" s="178"/>
      <c r="Q104" s="178"/>
      <c r="S104" s="178"/>
      <c r="U104" s="178"/>
      <c r="W104" s="178"/>
      <c r="Y104" s="178"/>
      <c r="Z104" s="74"/>
    </row>
    <row r="105" spans="1:107" s="1" customFormat="1">
      <c r="B105" s="2"/>
      <c r="C105" s="34"/>
      <c r="D105" s="34"/>
      <c r="E105" s="34"/>
      <c r="F105" s="8"/>
      <c r="G105" s="8"/>
      <c r="H105" s="8"/>
      <c r="I105" s="8"/>
      <c r="K105" s="131"/>
      <c r="M105" s="178"/>
      <c r="O105" s="178"/>
      <c r="Q105" s="178"/>
      <c r="S105" s="178"/>
      <c r="U105" s="178"/>
      <c r="W105" s="178"/>
      <c r="Y105" s="178"/>
      <c r="Z105" s="74"/>
    </row>
    <row r="106" spans="1:107" s="1" customFormat="1">
      <c r="C106" s="2"/>
      <c r="D106" s="2"/>
      <c r="E106" s="2"/>
      <c r="F106" s="9"/>
      <c r="G106" s="9"/>
      <c r="H106" s="9"/>
      <c r="I106" s="9"/>
      <c r="K106" s="131"/>
      <c r="M106" s="178"/>
      <c r="O106" s="178"/>
      <c r="Q106" s="178"/>
      <c r="S106" s="178"/>
      <c r="U106" s="178"/>
      <c r="W106" s="178"/>
      <c r="Y106" s="178"/>
      <c r="Z106" s="74"/>
    </row>
    <row r="107" spans="1:107" s="1" customFormat="1">
      <c r="C107" s="2"/>
      <c r="D107" s="2"/>
      <c r="E107" s="2"/>
      <c r="F107" s="9"/>
      <c r="G107" s="9"/>
      <c r="H107" s="9"/>
      <c r="I107" s="9"/>
      <c r="K107" s="131"/>
      <c r="M107" s="178"/>
      <c r="O107" s="178"/>
      <c r="Q107" s="178"/>
      <c r="S107" s="178"/>
      <c r="U107" s="178"/>
      <c r="W107" s="178"/>
      <c r="Y107" s="178"/>
      <c r="Z107" s="74"/>
    </row>
    <row r="108" spans="1:107" s="1" customFormat="1">
      <c r="C108" s="2"/>
      <c r="D108" s="2"/>
      <c r="E108" s="2"/>
      <c r="F108" s="9"/>
      <c r="G108" s="9"/>
      <c r="H108" s="35"/>
      <c r="I108" s="9"/>
      <c r="K108" s="131"/>
      <c r="M108" s="178"/>
      <c r="O108" s="178"/>
      <c r="Q108" s="178"/>
      <c r="S108" s="178"/>
      <c r="U108" s="178"/>
      <c r="W108" s="178"/>
      <c r="Y108" s="178"/>
      <c r="Z108" s="74"/>
    </row>
    <row r="109" spans="1:107" s="1" customFormat="1">
      <c r="C109" s="2"/>
      <c r="D109" s="2"/>
      <c r="E109" s="2"/>
      <c r="F109" s="9"/>
      <c r="G109" s="9"/>
      <c r="H109" s="36"/>
      <c r="I109" s="9"/>
      <c r="K109" s="131"/>
      <c r="M109" s="178"/>
      <c r="O109" s="178"/>
      <c r="Q109" s="178"/>
      <c r="S109" s="178"/>
      <c r="U109" s="178"/>
      <c r="W109" s="178"/>
      <c r="Y109" s="178"/>
      <c r="Z109" s="74"/>
    </row>
    <row r="110" spans="1:107" s="1" customFormat="1">
      <c r="C110" s="2"/>
      <c r="D110" s="2"/>
      <c r="E110" s="2"/>
      <c r="F110" s="9"/>
      <c r="G110" s="9"/>
      <c r="H110" s="9"/>
      <c r="I110" s="9"/>
      <c r="K110" s="131"/>
      <c r="M110" s="178"/>
      <c r="O110" s="178"/>
      <c r="Q110" s="178"/>
      <c r="S110" s="178"/>
      <c r="U110" s="178"/>
      <c r="W110" s="178"/>
      <c r="Y110" s="178"/>
      <c r="Z110" s="74"/>
    </row>
    <row r="111" spans="1:107" s="1" customFormat="1">
      <c r="C111" s="2"/>
      <c r="D111" s="2"/>
      <c r="E111" s="2"/>
      <c r="F111" s="9"/>
      <c r="G111" s="9"/>
      <c r="H111" s="9"/>
      <c r="I111" s="9"/>
      <c r="K111" s="131"/>
      <c r="M111" s="178"/>
      <c r="O111" s="178"/>
      <c r="Q111" s="178"/>
      <c r="S111" s="178"/>
      <c r="U111" s="178"/>
      <c r="W111" s="178"/>
      <c r="Y111" s="178"/>
      <c r="Z111" s="74"/>
    </row>
    <row r="112" spans="1:107" s="1" customFormat="1">
      <c r="C112" s="2"/>
      <c r="D112" s="2"/>
      <c r="E112" s="2"/>
      <c r="F112" s="9"/>
      <c r="G112" s="9"/>
      <c r="H112" s="9"/>
      <c r="I112" s="9"/>
      <c r="K112" s="131"/>
      <c r="M112" s="178"/>
      <c r="O112" s="178"/>
      <c r="Q112" s="178"/>
      <c r="S112" s="178"/>
      <c r="U112" s="178"/>
      <c r="W112" s="178"/>
      <c r="Y112" s="178"/>
      <c r="Z112" s="74"/>
    </row>
    <row r="113" spans="3:26" s="1" customFormat="1">
      <c r="C113" s="2"/>
      <c r="D113" s="2"/>
      <c r="E113" s="2"/>
      <c r="F113" s="9"/>
      <c r="G113" s="9"/>
      <c r="H113" s="9"/>
      <c r="I113" s="9"/>
      <c r="K113" s="131"/>
      <c r="M113" s="178"/>
      <c r="O113" s="178"/>
      <c r="Q113" s="178"/>
      <c r="S113" s="178"/>
      <c r="U113" s="178"/>
      <c r="W113" s="178"/>
      <c r="Y113" s="178"/>
      <c r="Z113" s="74"/>
    </row>
    <row r="114" spans="3:26" s="1" customFormat="1">
      <c r="C114" s="2"/>
      <c r="D114" s="2"/>
      <c r="E114" s="2"/>
      <c r="F114" s="9"/>
      <c r="G114" s="9"/>
      <c r="H114" s="9"/>
      <c r="I114" s="9"/>
      <c r="K114" s="131"/>
      <c r="M114" s="178"/>
      <c r="O114" s="178"/>
      <c r="Q114" s="178"/>
      <c r="S114" s="178"/>
      <c r="U114" s="178"/>
      <c r="W114" s="178"/>
      <c r="Y114" s="178"/>
      <c r="Z114" s="74"/>
    </row>
    <row r="115" spans="3:26" s="1" customFormat="1">
      <c r="C115" s="2"/>
      <c r="D115" s="2"/>
      <c r="E115" s="2"/>
      <c r="F115" s="9"/>
      <c r="G115" s="9"/>
      <c r="H115" s="9"/>
      <c r="I115" s="9"/>
      <c r="K115" s="131"/>
      <c r="M115" s="178"/>
      <c r="O115" s="178"/>
      <c r="Q115" s="178"/>
      <c r="S115" s="178"/>
      <c r="U115" s="178"/>
      <c r="W115" s="178"/>
      <c r="Y115" s="178"/>
      <c r="Z115" s="74"/>
    </row>
    <row r="116" spans="3:26" s="1" customFormat="1">
      <c r="C116" s="2"/>
      <c r="D116" s="2"/>
      <c r="E116" s="2"/>
      <c r="F116" s="9"/>
      <c r="G116" s="9"/>
      <c r="H116" s="9"/>
      <c r="I116" s="9"/>
      <c r="K116" s="131"/>
      <c r="M116" s="178"/>
      <c r="O116" s="178"/>
      <c r="Q116" s="178"/>
      <c r="S116" s="178"/>
      <c r="U116" s="178"/>
      <c r="W116" s="178"/>
      <c r="Y116" s="178"/>
      <c r="Z116" s="74"/>
    </row>
    <row r="117" spans="3:26" s="1" customFormat="1">
      <c r="C117" s="2"/>
      <c r="D117" s="2"/>
      <c r="E117" s="2"/>
      <c r="F117" s="9"/>
      <c r="G117" s="9"/>
      <c r="H117" s="9"/>
      <c r="I117" s="9"/>
      <c r="K117" s="131"/>
      <c r="M117" s="178"/>
      <c r="O117" s="178"/>
      <c r="Q117" s="178"/>
      <c r="S117" s="178"/>
      <c r="U117" s="178"/>
      <c r="W117" s="178"/>
      <c r="Y117" s="178"/>
      <c r="Z117" s="74"/>
    </row>
    <row r="118" spans="3:26" s="1" customFormat="1">
      <c r="C118" s="2"/>
      <c r="D118" s="2"/>
      <c r="E118" s="2"/>
      <c r="F118" s="9"/>
      <c r="G118" s="9"/>
      <c r="H118" s="9"/>
      <c r="I118" s="9"/>
      <c r="K118" s="131"/>
      <c r="M118" s="178"/>
      <c r="O118" s="178"/>
      <c r="Q118" s="178"/>
      <c r="S118" s="178"/>
      <c r="U118" s="178"/>
      <c r="W118" s="178"/>
      <c r="Y118" s="178"/>
      <c r="Z118" s="74"/>
    </row>
    <row r="119" spans="3:26" s="1" customFormat="1">
      <c r="C119" s="2"/>
      <c r="D119" s="2"/>
      <c r="E119" s="2"/>
      <c r="F119" s="9"/>
      <c r="G119" s="9"/>
      <c r="H119" s="9"/>
      <c r="I119" s="9"/>
      <c r="K119" s="131"/>
      <c r="M119" s="178"/>
      <c r="O119" s="178"/>
      <c r="Q119" s="178"/>
      <c r="S119" s="178"/>
      <c r="U119" s="178"/>
      <c r="W119" s="178"/>
      <c r="Y119" s="178"/>
      <c r="Z119" s="74"/>
    </row>
    <row r="120" spans="3:26" s="1" customFormat="1">
      <c r="C120" s="2"/>
      <c r="D120" s="2"/>
      <c r="E120" s="2"/>
      <c r="F120" s="9"/>
      <c r="G120" s="9"/>
      <c r="H120" s="9"/>
      <c r="I120" s="9"/>
      <c r="K120" s="131"/>
      <c r="M120" s="178"/>
      <c r="O120" s="178"/>
      <c r="Q120" s="178"/>
      <c r="S120" s="178"/>
      <c r="U120" s="178"/>
      <c r="W120" s="178"/>
      <c r="Y120" s="178"/>
      <c r="Z120" s="74"/>
    </row>
    <row r="121" spans="3:26" s="1" customFormat="1">
      <c r="C121" s="2"/>
      <c r="D121" s="2"/>
      <c r="E121" s="2"/>
      <c r="F121" s="9"/>
      <c r="G121" s="9"/>
      <c r="H121" s="9"/>
      <c r="I121" s="9"/>
      <c r="K121" s="131"/>
      <c r="M121" s="178"/>
      <c r="O121" s="178"/>
      <c r="Q121" s="178"/>
      <c r="S121" s="178"/>
      <c r="U121" s="178"/>
      <c r="W121" s="178"/>
      <c r="Y121" s="178"/>
      <c r="Z121" s="74"/>
    </row>
    <row r="122" spans="3:26" s="1" customFormat="1">
      <c r="C122" s="2"/>
      <c r="D122" s="2"/>
      <c r="E122" s="2"/>
      <c r="F122" s="9"/>
      <c r="G122" s="9"/>
      <c r="H122" s="9"/>
      <c r="I122" s="9"/>
      <c r="K122" s="131"/>
      <c r="M122" s="178"/>
      <c r="O122" s="178"/>
      <c r="Q122" s="178"/>
      <c r="S122" s="178"/>
      <c r="U122" s="178"/>
      <c r="W122" s="178"/>
      <c r="Y122" s="178"/>
      <c r="Z122" s="74"/>
    </row>
    <row r="123" spans="3:26" s="1" customFormat="1">
      <c r="C123" s="2"/>
      <c r="D123" s="2"/>
      <c r="E123" s="2"/>
      <c r="F123" s="9"/>
      <c r="G123" s="9"/>
      <c r="H123" s="9"/>
      <c r="I123" s="9"/>
      <c r="K123" s="131"/>
      <c r="M123" s="178"/>
      <c r="O123" s="178"/>
      <c r="Q123" s="178"/>
      <c r="S123" s="178"/>
      <c r="U123" s="178"/>
      <c r="W123" s="178"/>
      <c r="Y123" s="178"/>
      <c r="Z123" s="74"/>
    </row>
    <row r="124" spans="3:26" s="1" customFormat="1">
      <c r="C124" s="2"/>
      <c r="D124" s="2"/>
      <c r="E124" s="2"/>
      <c r="F124" s="9"/>
      <c r="G124" s="9"/>
      <c r="H124" s="9"/>
      <c r="I124" s="9"/>
      <c r="K124" s="131"/>
      <c r="M124" s="178"/>
      <c r="O124" s="178"/>
      <c r="Q124" s="178"/>
      <c r="S124" s="178"/>
      <c r="U124" s="178"/>
      <c r="W124" s="178"/>
      <c r="Y124" s="178"/>
      <c r="Z124" s="74"/>
    </row>
    <row r="125" spans="3:26" s="1" customFormat="1">
      <c r="C125" s="2"/>
      <c r="D125" s="2"/>
      <c r="E125" s="2"/>
      <c r="F125" s="9"/>
      <c r="G125" s="9"/>
      <c r="H125" s="9"/>
      <c r="I125" s="9"/>
      <c r="K125" s="131"/>
      <c r="M125" s="178"/>
      <c r="O125" s="178"/>
      <c r="Q125" s="178"/>
      <c r="S125" s="178"/>
      <c r="U125" s="178"/>
      <c r="W125" s="178"/>
      <c r="Y125" s="178"/>
      <c r="Z125" s="74"/>
    </row>
    <row r="126" spans="3:26" s="1" customFormat="1">
      <c r="C126" s="2"/>
      <c r="D126" s="2"/>
      <c r="E126" s="2"/>
      <c r="F126" s="9"/>
      <c r="G126" s="9"/>
      <c r="H126" s="9"/>
      <c r="I126" s="9"/>
      <c r="K126" s="131"/>
      <c r="M126" s="178"/>
      <c r="O126" s="178"/>
      <c r="Q126" s="178"/>
      <c r="S126" s="178"/>
      <c r="U126" s="178"/>
      <c r="W126" s="178"/>
      <c r="Y126" s="178"/>
      <c r="Z126" s="74"/>
    </row>
    <row r="127" spans="3:26" s="1" customFormat="1">
      <c r="C127" s="2"/>
      <c r="D127" s="2"/>
      <c r="E127" s="2"/>
      <c r="F127" s="9"/>
      <c r="G127" s="9"/>
      <c r="H127" s="9"/>
      <c r="I127" s="9"/>
      <c r="K127" s="131"/>
      <c r="M127" s="178"/>
      <c r="O127" s="178"/>
      <c r="Q127" s="178"/>
      <c r="S127" s="178"/>
      <c r="U127" s="178"/>
      <c r="W127" s="178"/>
      <c r="Y127" s="178"/>
      <c r="Z127" s="74"/>
    </row>
    <row r="128" spans="3:26" s="1" customFormat="1">
      <c r="C128" s="2"/>
      <c r="D128" s="2"/>
      <c r="E128" s="2"/>
      <c r="F128" s="9"/>
      <c r="G128" s="9"/>
      <c r="H128" s="9"/>
      <c r="I128" s="9"/>
      <c r="K128" s="131"/>
      <c r="M128" s="178"/>
      <c r="O128" s="178"/>
      <c r="Q128" s="178"/>
      <c r="S128" s="178"/>
      <c r="U128" s="178"/>
      <c r="W128" s="178"/>
      <c r="Y128" s="178"/>
      <c r="Z128" s="74"/>
    </row>
    <row r="129" spans="3:26" s="1" customFormat="1">
      <c r="C129" s="2"/>
      <c r="D129" s="2"/>
      <c r="E129" s="2"/>
      <c r="F129" s="9"/>
      <c r="G129" s="9"/>
      <c r="H129" s="9"/>
      <c r="I129" s="9"/>
      <c r="K129" s="131"/>
      <c r="M129" s="178"/>
      <c r="O129" s="178"/>
      <c r="Q129" s="178"/>
      <c r="S129" s="178"/>
      <c r="U129" s="178"/>
      <c r="W129" s="178"/>
      <c r="Y129" s="178"/>
      <c r="Z129" s="74"/>
    </row>
    <row r="130" spans="3:26" s="1" customFormat="1">
      <c r="C130" s="2"/>
      <c r="D130" s="2"/>
      <c r="E130" s="2"/>
      <c r="F130" s="9"/>
      <c r="G130" s="9"/>
      <c r="H130" s="9"/>
      <c r="I130" s="9"/>
      <c r="K130" s="131"/>
      <c r="M130" s="178"/>
      <c r="O130" s="178"/>
      <c r="Q130" s="178"/>
      <c r="S130" s="178"/>
      <c r="U130" s="178"/>
      <c r="W130" s="178"/>
      <c r="Y130" s="178"/>
      <c r="Z130" s="74"/>
    </row>
    <row r="131" spans="3:26" s="1" customFormat="1">
      <c r="C131" s="2"/>
      <c r="D131" s="2"/>
      <c r="E131" s="2"/>
      <c r="F131" s="9"/>
      <c r="G131" s="9"/>
      <c r="H131" s="9"/>
      <c r="I131" s="9"/>
      <c r="K131" s="131"/>
      <c r="M131" s="178"/>
      <c r="O131" s="178"/>
      <c r="Q131" s="178"/>
      <c r="S131" s="178"/>
      <c r="U131" s="178"/>
      <c r="W131" s="178"/>
      <c r="Y131" s="178"/>
      <c r="Z131" s="74"/>
    </row>
    <row r="132" spans="3:26" s="1" customFormat="1">
      <c r="C132" s="2"/>
      <c r="D132" s="2"/>
      <c r="E132" s="2"/>
      <c r="F132" s="9"/>
      <c r="G132" s="9"/>
      <c r="H132" s="9"/>
      <c r="I132" s="9"/>
      <c r="K132" s="131"/>
      <c r="M132" s="178"/>
      <c r="O132" s="178"/>
      <c r="Q132" s="178"/>
      <c r="S132" s="178"/>
      <c r="U132" s="178"/>
      <c r="W132" s="178"/>
      <c r="Y132" s="178"/>
      <c r="Z132" s="74"/>
    </row>
    <row r="133" spans="3:26" s="1" customFormat="1">
      <c r="C133" s="2"/>
      <c r="D133" s="2"/>
      <c r="E133" s="2"/>
      <c r="F133" s="9"/>
      <c r="G133" s="9"/>
      <c r="H133" s="9"/>
      <c r="I133" s="9"/>
      <c r="K133" s="131"/>
      <c r="M133" s="178"/>
      <c r="O133" s="178"/>
      <c r="Q133" s="178"/>
      <c r="S133" s="178"/>
      <c r="U133" s="178"/>
      <c r="W133" s="178"/>
      <c r="Y133" s="178"/>
      <c r="Z133" s="74"/>
    </row>
    <row r="134" spans="3:26" s="1" customFormat="1">
      <c r="C134" s="2"/>
      <c r="D134" s="2"/>
      <c r="E134" s="2"/>
      <c r="F134" s="9"/>
      <c r="G134" s="9"/>
      <c r="H134" s="9"/>
      <c r="I134" s="9"/>
      <c r="K134" s="131"/>
      <c r="M134" s="178"/>
      <c r="O134" s="178"/>
      <c r="Q134" s="178"/>
      <c r="S134" s="178"/>
      <c r="U134" s="178"/>
      <c r="W134" s="178"/>
      <c r="Y134" s="178"/>
      <c r="Z134" s="74"/>
    </row>
    <row r="135" spans="3:26" s="1" customFormat="1">
      <c r="C135" s="2"/>
      <c r="D135" s="2"/>
      <c r="E135" s="2"/>
      <c r="F135" s="9"/>
      <c r="G135" s="9"/>
      <c r="H135" s="9"/>
      <c r="I135" s="9"/>
      <c r="K135" s="131"/>
      <c r="M135" s="178"/>
      <c r="O135" s="178"/>
      <c r="Q135" s="178"/>
      <c r="S135" s="178"/>
      <c r="U135" s="178"/>
      <c r="W135" s="178"/>
      <c r="Y135" s="178"/>
      <c r="Z135" s="74"/>
    </row>
    <row r="136" spans="3:26" s="1" customFormat="1">
      <c r="C136" s="2"/>
      <c r="D136" s="2"/>
      <c r="E136" s="2"/>
      <c r="F136" s="9"/>
      <c r="G136" s="9"/>
      <c r="H136" s="9"/>
      <c r="I136" s="9"/>
      <c r="K136" s="131"/>
      <c r="M136" s="178"/>
      <c r="O136" s="178"/>
      <c r="Q136" s="178"/>
      <c r="S136" s="178"/>
      <c r="U136" s="178"/>
      <c r="W136" s="178"/>
      <c r="Y136" s="178"/>
      <c r="Z136" s="74"/>
    </row>
    <row r="137" spans="3:26" s="1" customFormat="1">
      <c r="C137" s="2"/>
      <c r="D137" s="2"/>
      <c r="E137" s="2"/>
      <c r="F137" s="9"/>
      <c r="G137" s="9"/>
      <c r="H137" s="9"/>
      <c r="I137" s="9"/>
      <c r="K137" s="131"/>
      <c r="M137" s="178"/>
      <c r="O137" s="178"/>
      <c r="Q137" s="178"/>
      <c r="S137" s="178"/>
      <c r="U137" s="178"/>
      <c r="W137" s="178"/>
      <c r="Y137" s="178"/>
      <c r="Z137" s="74"/>
    </row>
    <row r="138" spans="3:26" s="1" customFormat="1">
      <c r="C138" s="2"/>
      <c r="D138" s="2"/>
      <c r="E138" s="2"/>
      <c r="F138" s="9"/>
      <c r="G138" s="9"/>
      <c r="H138" s="9"/>
      <c r="I138" s="9"/>
      <c r="K138" s="131"/>
      <c r="M138" s="178"/>
      <c r="O138" s="178"/>
      <c r="Q138" s="178"/>
      <c r="S138" s="178"/>
      <c r="U138" s="178"/>
      <c r="W138" s="178"/>
      <c r="Y138" s="178"/>
      <c r="Z138" s="74"/>
    </row>
    <row r="139" spans="3:26" s="1" customFormat="1">
      <c r="C139" s="2"/>
      <c r="D139" s="2"/>
      <c r="E139" s="2"/>
      <c r="F139" s="9"/>
      <c r="G139" s="9"/>
      <c r="H139" s="9"/>
      <c r="I139" s="9"/>
      <c r="K139" s="131"/>
      <c r="M139" s="178"/>
      <c r="O139" s="178"/>
      <c r="Q139" s="178"/>
      <c r="S139" s="178"/>
      <c r="U139" s="178"/>
      <c r="W139" s="178"/>
      <c r="Y139" s="178"/>
      <c r="Z139" s="74"/>
    </row>
    <row r="140" spans="3:26" s="1" customFormat="1">
      <c r="C140" s="2"/>
      <c r="D140" s="2"/>
      <c r="E140" s="2"/>
      <c r="F140" s="9"/>
      <c r="G140" s="9"/>
      <c r="H140" s="9"/>
      <c r="I140" s="9"/>
      <c r="K140" s="131"/>
      <c r="M140" s="178"/>
      <c r="O140" s="178"/>
      <c r="Q140" s="178"/>
      <c r="S140" s="178"/>
      <c r="U140" s="178"/>
      <c r="W140" s="178"/>
      <c r="Y140" s="178"/>
      <c r="Z140" s="74"/>
    </row>
    <row r="141" spans="3:26" s="1" customFormat="1">
      <c r="C141" s="2"/>
      <c r="D141" s="2"/>
      <c r="E141" s="2"/>
      <c r="F141" s="9"/>
      <c r="G141" s="9"/>
      <c r="H141" s="9"/>
      <c r="I141" s="9"/>
      <c r="K141" s="131"/>
      <c r="M141" s="178"/>
      <c r="O141" s="178"/>
      <c r="Q141" s="178"/>
      <c r="S141" s="178"/>
      <c r="U141" s="178"/>
      <c r="W141" s="178"/>
      <c r="Y141" s="178"/>
      <c r="Z141" s="74"/>
    </row>
    <row r="142" spans="3:26" s="1" customFormat="1">
      <c r="C142" s="2"/>
      <c r="D142" s="2"/>
      <c r="E142" s="2"/>
      <c r="F142" s="9"/>
      <c r="G142" s="9"/>
      <c r="H142" s="9"/>
      <c r="I142" s="9"/>
      <c r="K142" s="131"/>
      <c r="M142" s="178"/>
      <c r="O142" s="178"/>
      <c r="Q142" s="178"/>
      <c r="S142" s="178"/>
      <c r="U142" s="178"/>
      <c r="W142" s="178"/>
      <c r="Y142" s="178"/>
      <c r="Z142" s="74"/>
    </row>
    <row r="143" spans="3:26" s="1" customFormat="1">
      <c r="C143" s="2"/>
      <c r="D143" s="2"/>
      <c r="E143" s="2"/>
      <c r="F143" s="9"/>
      <c r="G143" s="9"/>
      <c r="H143" s="9"/>
      <c r="I143" s="9"/>
      <c r="K143" s="131"/>
      <c r="M143" s="178"/>
      <c r="O143" s="178"/>
      <c r="Q143" s="178"/>
      <c r="S143" s="178"/>
      <c r="U143" s="178"/>
      <c r="W143" s="178"/>
      <c r="Y143" s="178"/>
      <c r="Z143" s="74"/>
    </row>
    <row r="144" spans="3:26" s="1" customFormat="1">
      <c r="C144" s="2"/>
      <c r="D144" s="2"/>
      <c r="E144" s="2"/>
      <c r="F144" s="9"/>
      <c r="G144" s="9"/>
      <c r="H144" s="9"/>
      <c r="I144" s="9"/>
      <c r="K144" s="131"/>
      <c r="M144" s="178"/>
      <c r="O144" s="178"/>
      <c r="Q144" s="178"/>
      <c r="S144" s="178"/>
      <c r="U144" s="178"/>
      <c r="W144" s="178"/>
      <c r="Y144" s="178"/>
      <c r="Z144" s="74"/>
    </row>
    <row r="145" spans="3:26" s="1" customFormat="1">
      <c r="C145" s="2"/>
      <c r="D145" s="2"/>
      <c r="E145" s="2"/>
      <c r="F145" s="9"/>
      <c r="G145" s="9"/>
      <c r="H145" s="9"/>
      <c r="I145" s="9"/>
      <c r="K145" s="131"/>
      <c r="M145" s="178"/>
      <c r="O145" s="178"/>
      <c r="Q145" s="178"/>
      <c r="S145" s="178"/>
      <c r="U145" s="178"/>
      <c r="W145" s="178"/>
      <c r="Y145" s="178"/>
      <c r="Z145" s="74"/>
    </row>
    <row r="146" spans="3:26" s="1" customFormat="1">
      <c r="C146" s="2"/>
      <c r="D146" s="2"/>
      <c r="E146" s="2"/>
      <c r="F146" s="9"/>
      <c r="G146" s="9"/>
      <c r="H146" s="9"/>
      <c r="I146" s="9"/>
      <c r="K146" s="131"/>
      <c r="M146" s="178"/>
      <c r="O146" s="178"/>
      <c r="Q146" s="178"/>
      <c r="S146" s="178"/>
      <c r="U146" s="178"/>
      <c r="W146" s="178"/>
      <c r="Y146" s="178"/>
      <c r="Z146" s="74"/>
    </row>
    <row r="147" spans="3:26" s="1" customFormat="1">
      <c r="C147" s="2"/>
      <c r="D147" s="2"/>
      <c r="E147" s="2"/>
      <c r="F147" s="9"/>
      <c r="G147" s="9"/>
      <c r="H147" s="9"/>
      <c r="I147" s="9"/>
      <c r="K147" s="131"/>
      <c r="M147" s="178"/>
      <c r="O147" s="178"/>
      <c r="Q147" s="178"/>
      <c r="S147" s="178"/>
      <c r="U147" s="178"/>
      <c r="W147" s="178"/>
      <c r="Y147" s="178"/>
      <c r="Z147" s="74"/>
    </row>
    <row r="148" spans="3:26" s="1" customFormat="1">
      <c r="C148" s="2"/>
      <c r="D148" s="2"/>
      <c r="E148" s="2"/>
      <c r="F148" s="9"/>
      <c r="G148" s="9"/>
      <c r="H148" s="9"/>
      <c r="I148" s="9"/>
      <c r="K148" s="131"/>
      <c r="M148" s="178"/>
      <c r="O148" s="178"/>
      <c r="Q148" s="178"/>
      <c r="S148" s="178"/>
      <c r="U148" s="178"/>
      <c r="W148" s="178"/>
      <c r="Y148" s="178"/>
      <c r="Z148" s="74"/>
    </row>
    <row r="149" spans="3:26" s="1" customFormat="1">
      <c r="C149" s="2"/>
      <c r="D149" s="2"/>
      <c r="E149" s="2"/>
      <c r="F149" s="9"/>
      <c r="G149" s="9"/>
      <c r="H149" s="9"/>
      <c r="I149" s="9"/>
      <c r="K149" s="131"/>
      <c r="M149" s="178"/>
      <c r="O149" s="178"/>
      <c r="Q149" s="178"/>
      <c r="S149" s="178"/>
      <c r="U149" s="178"/>
      <c r="W149" s="178"/>
      <c r="Y149" s="178"/>
      <c r="Z149" s="74"/>
    </row>
    <row r="150" spans="3:26" s="1" customFormat="1">
      <c r="C150" s="2"/>
      <c r="D150" s="2"/>
      <c r="E150" s="2"/>
      <c r="F150" s="9"/>
      <c r="G150" s="9"/>
      <c r="H150" s="9"/>
      <c r="I150" s="9"/>
      <c r="K150" s="131"/>
      <c r="M150" s="178"/>
      <c r="O150" s="178"/>
      <c r="Q150" s="178"/>
      <c r="S150" s="178"/>
      <c r="U150" s="178"/>
      <c r="W150" s="178"/>
      <c r="Y150" s="178"/>
      <c r="Z150" s="74"/>
    </row>
    <row r="151" spans="3:26" s="1" customFormat="1">
      <c r="C151" s="2"/>
      <c r="D151" s="2"/>
      <c r="E151" s="2"/>
      <c r="F151" s="9"/>
      <c r="G151" s="9"/>
      <c r="H151" s="9"/>
      <c r="I151" s="9"/>
      <c r="K151" s="131"/>
      <c r="M151" s="178"/>
      <c r="O151" s="178"/>
      <c r="Q151" s="178"/>
      <c r="S151" s="178"/>
      <c r="U151" s="178"/>
      <c r="W151" s="178"/>
      <c r="Y151" s="178"/>
      <c r="Z151" s="74"/>
    </row>
    <row r="152" spans="3:26" s="1" customFormat="1">
      <c r="C152" s="2"/>
      <c r="D152" s="2"/>
      <c r="E152" s="2"/>
      <c r="F152" s="9"/>
      <c r="G152" s="9"/>
      <c r="H152" s="9"/>
      <c r="I152" s="9"/>
      <c r="K152" s="131"/>
      <c r="M152" s="178"/>
      <c r="O152" s="178"/>
      <c r="Q152" s="178"/>
      <c r="S152" s="178"/>
      <c r="U152" s="178"/>
      <c r="W152" s="178"/>
      <c r="Y152" s="178"/>
      <c r="Z152" s="74"/>
    </row>
    <row r="153" spans="3:26" s="1" customFormat="1">
      <c r="C153" s="2"/>
      <c r="D153" s="2"/>
      <c r="E153" s="2"/>
      <c r="F153" s="9"/>
      <c r="G153" s="9"/>
      <c r="H153" s="9"/>
      <c r="I153" s="9"/>
      <c r="K153" s="131"/>
      <c r="M153" s="178"/>
      <c r="O153" s="178"/>
      <c r="Q153" s="178"/>
      <c r="S153" s="178"/>
      <c r="U153" s="178"/>
      <c r="W153" s="178"/>
      <c r="Y153" s="178"/>
      <c r="Z153" s="74"/>
    </row>
    <row r="154" spans="3:26" s="1" customFormat="1">
      <c r="C154" s="2"/>
      <c r="D154" s="2"/>
      <c r="E154" s="2"/>
      <c r="F154" s="9"/>
      <c r="G154" s="9"/>
      <c r="H154" s="9"/>
      <c r="I154" s="9"/>
      <c r="K154" s="131"/>
      <c r="M154" s="178"/>
      <c r="O154" s="178"/>
      <c r="Q154" s="178"/>
      <c r="S154" s="178"/>
      <c r="U154" s="178"/>
      <c r="W154" s="178"/>
      <c r="Y154" s="178"/>
      <c r="Z154" s="74"/>
    </row>
    <row r="155" spans="3:26" s="1" customFormat="1">
      <c r="C155" s="2"/>
      <c r="D155" s="2"/>
      <c r="E155" s="2"/>
      <c r="F155" s="9"/>
      <c r="G155" s="9"/>
      <c r="H155" s="9"/>
      <c r="I155" s="9"/>
      <c r="K155" s="131"/>
      <c r="M155" s="178"/>
      <c r="O155" s="178"/>
      <c r="Q155" s="178"/>
      <c r="S155" s="178"/>
      <c r="U155" s="178"/>
      <c r="W155" s="178"/>
      <c r="Y155" s="178"/>
      <c r="Z155" s="74"/>
    </row>
    <row r="156" spans="3:26" s="1" customFormat="1">
      <c r="C156" s="2"/>
      <c r="D156" s="2"/>
      <c r="E156" s="2"/>
      <c r="F156" s="9"/>
      <c r="G156" s="9"/>
      <c r="H156" s="9"/>
      <c r="I156" s="9"/>
      <c r="K156" s="131"/>
      <c r="M156" s="178"/>
      <c r="O156" s="178"/>
      <c r="Q156" s="178"/>
      <c r="S156" s="178"/>
      <c r="U156" s="178"/>
      <c r="W156" s="178"/>
      <c r="Y156" s="178"/>
      <c r="Z156" s="74"/>
    </row>
    <row r="157" spans="3:26" s="1" customFormat="1">
      <c r="C157" s="2"/>
      <c r="D157" s="2"/>
      <c r="E157" s="2"/>
      <c r="F157" s="9"/>
      <c r="G157" s="9"/>
      <c r="H157" s="9"/>
      <c r="I157" s="9"/>
      <c r="K157" s="131"/>
      <c r="M157" s="178"/>
      <c r="O157" s="178"/>
      <c r="Q157" s="178"/>
      <c r="S157" s="178"/>
      <c r="U157" s="178"/>
      <c r="W157" s="178"/>
      <c r="Y157" s="178"/>
      <c r="Z157" s="74"/>
    </row>
    <row r="158" spans="3:26" s="1" customFormat="1">
      <c r="C158" s="2"/>
      <c r="D158" s="2"/>
      <c r="E158" s="2"/>
      <c r="F158" s="9"/>
      <c r="G158" s="9"/>
      <c r="H158" s="9"/>
      <c r="I158" s="9"/>
      <c r="K158" s="131"/>
      <c r="M158" s="178"/>
      <c r="O158" s="178"/>
      <c r="Q158" s="178"/>
      <c r="S158" s="178"/>
      <c r="U158" s="178"/>
      <c r="W158" s="178"/>
      <c r="Y158" s="178"/>
      <c r="Z158" s="74"/>
    </row>
    <row r="159" spans="3:26" s="1" customFormat="1">
      <c r="C159" s="2"/>
      <c r="D159" s="2"/>
      <c r="E159" s="2"/>
      <c r="F159" s="9"/>
      <c r="G159" s="9"/>
      <c r="H159" s="9"/>
      <c r="I159" s="9"/>
      <c r="K159" s="131"/>
      <c r="M159" s="178"/>
      <c r="O159" s="178"/>
      <c r="Q159" s="178"/>
      <c r="S159" s="178"/>
      <c r="U159" s="178"/>
      <c r="W159" s="178"/>
      <c r="Y159" s="178"/>
      <c r="Z159" s="74"/>
    </row>
    <row r="160" spans="3:26" s="1" customFormat="1">
      <c r="C160" s="2"/>
      <c r="D160" s="2"/>
      <c r="E160" s="2"/>
      <c r="F160" s="9"/>
      <c r="G160" s="9"/>
      <c r="H160" s="9"/>
      <c r="I160" s="9"/>
      <c r="K160" s="131"/>
      <c r="M160" s="178"/>
      <c r="O160" s="178"/>
      <c r="Q160" s="178"/>
      <c r="S160" s="178"/>
      <c r="U160" s="178"/>
      <c r="W160" s="178"/>
      <c r="Y160" s="178"/>
      <c r="Z160" s="74"/>
    </row>
    <row r="161" spans="3:26" s="1" customFormat="1">
      <c r="C161" s="2"/>
      <c r="D161" s="2"/>
      <c r="E161" s="2"/>
      <c r="F161" s="9"/>
      <c r="G161" s="9"/>
      <c r="H161" s="9"/>
      <c r="I161" s="9"/>
      <c r="K161" s="131"/>
      <c r="M161" s="178"/>
      <c r="O161" s="178"/>
      <c r="Q161" s="178"/>
      <c r="S161" s="178"/>
      <c r="U161" s="178"/>
      <c r="W161" s="178"/>
      <c r="Y161" s="178"/>
      <c r="Z161" s="74"/>
    </row>
    <row r="162" spans="3:26" s="1" customFormat="1">
      <c r="C162" s="2"/>
      <c r="D162" s="2"/>
      <c r="E162" s="2"/>
      <c r="F162" s="9"/>
      <c r="G162" s="9"/>
      <c r="H162" s="9"/>
      <c r="I162" s="9"/>
      <c r="K162" s="131"/>
      <c r="M162" s="178"/>
      <c r="O162" s="178"/>
      <c r="Q162" s="178"/>
      <c r="S162" s="178"/>
      <c r="U162" s="178"/>
      <c r="W162" s="178"/>
      <c r="Y162" s="178"/>
      <c r="Z162" s="74"/>
    </row>
    <row r="163" spans="3:26" s="1" customFormat="1">
      <c r="C163" s="2"/>
      <c r="D163" s="2"/>
      <c r="E163" s="2"/>
      <c r="F163" s="9"/>
      <c r="G163" s="9"/>
      <c r="H163" s="9"/>
      <c r="I163" s="9"/>
      <c r="K163" s="131"/>
      <c r="M163" s="178"/>
      <c r="O163" s="178"/>
      <c r="Q163" s="178"/>
      <c r="S163" s="178"/>
      <c r="U163" s="178"/>
      <c r="W163" s="178"/>
      <c r="Y163" s="178"/>
      <c r="Z163" s="74"/>
    </row>
    <row r="164" spans="3:26" s="1" customFormat="1">
      <c r="C164" s="2"/>
      <c r="D164" s="2"/>
      <c r="E164" s="2"/>
      <c r="F164" s="9"/>
      <c r="G164" s="9"/>
      <c r="H164" s="9"/>
      <c r="I164" s="9"/>
      <c r="K164" s="131"/>
      <c r="M164" s="178"/>
      <c r="O164" s="178"/>
      <c r="Q164" s="178"/>
      <c r="S164" s="178"/>
      <c r="U164" s="178"/>
      <c r="W164" s="178"/>
      <c r="Y164" s="178"/>
      <c r="Z164" s="74"/>
    </row>
    <row r="165" spans="3:26" s="1" customFormat="1">
      <c r="C165" s="2"/>
      <c r="D165" s="2"/>
      <c r="E165" s="2"/>
      <c r="F165" s="9"/>
      <c r="G165" s="9"/>
      <c r="H165" s="9"/>
      <c r="I165" s="9"/>
      <c r="K165" s="131"/>
      <c r="M165" s="178"/>
      <c r="O165" s="178"/>
      <c r="Q165" s="178"/>
      <c r="S165" s="178"/>
      <c r="U165" s="178"/>
      <c r="W165" s="178"/>
      <c r="Y165" s="178"/>
      <c r="Z165" s="74"/>
    </row>
    <row r="166" spans="3:26" s="1" customFormat="1">
      <c r="C166" s="2"/>
      <c r="D166" s="2"/>
      <c r="E166" s="2"/>
      <c r="F166" s="9"/>
      <c r="G166" s="9"/>
      <c r="H166" s="9"/>
      <c r="I166" s="9"/>
      <c r="K166" s="131"/>
      <c r="M166" s="178"/>
      <c r="O166" s="178"/>
      <c r="Q166" s="178"/>
      <c r="S166" s="178"/>
      <c r="U166" s="178"/>
      <c r="W166" s="178"/>
      <c r="Y166" s="178"/>
      <c r="Z166" s="74"/>
    </row>
    <row r="167" spans="3:26" s="1" customFormat="1">
      <c r="C167" s="2"/>
      <c r="D167" s="2"/>
      <c r="E167" s="2"/>
      <c r="F167" s="9"/>
      <c r="G167" s="9"/>
      <c r="H167" s="9"/>
      <c r="I167" s="9"/>
      <c r="K167" s="131"/>
      <c r="M167" s="178"/>
      <c r="O167" s="178"/>
      <c r="Q167" s="178"/>
      <c r="S167" s="178"/>
      <c r="U167" s="178"/>
      <c r="W167" s="178"/>
      <c r="Y167" s="178"/>
      <c r="Z167" s="74"/>
    </row>
    <row r="168" spans="3:26" s="1" customFormat="1">
      <c r="C168" s="2"/>
      <c r="D168" s="2"/>
      <c r="E168" s="2"/>
      <c r="F168" s="9"/>
      <c r="G168" s="9"/>
      <c r="H168" s="9"/>
      <c r="I168" s="9"/>
      <c r="K168" s="131"/>
      <c r="M168" s="178"/>
      <c r="O168" s="178"/>
      <c r="Q168" s="178"/>
      <c r="S168" s="178"/>
      <c r="U168" s="178"/>
      <c r="W168" s="178"/>
      <c r="Y168" s="178"/>
      <c r="Z168" s="74"/>
    </row>
    <row r="169" spans="3:26">
      <c r="F169" s="37"/>
      <c r="G169" s="37"/>
      <c r="H169" s="37"/>
      <c r="I169" s="37"/>
    </row>
    <row r="170" spans="3:26">
      <c r="F170" s="37"/>
      <c r="G170" s="37"/>
      <c r="H170" s="37"/>
      <c r="I170" s="37"/>
    </row>
    <row r="171" spans="3:26">
      <c r="F171" s="37"/>
      <c r="G171" s="37"/>
      <c r="H171" s="37"/>
      <c r="I171" s="37"/>
    </row>
    <row r="172" spans="3:26">
      <c r="F172" s="37"/>
      <c r="G172" s="37"/>
      <c r="H172" s="37"/>
      <c r="I172" s="37"/>
    </row>
    <row r="173" spans="3:26">
      <c r="F173" s="37"/>
      <c r="G173" s="37"/>
      <c r="H173" s="37"/>
      <c r="I173" s="37"/>
    </row>
    <row r="174" spans="3:26">
      <c r="F174" s="37"/>
      <c r="G174" s="37"/>
      <c r="H174" s="37"/>
      <c r="I174" s="37"/>
    </row>
    <row r="175" spans="3:26">
      <c r="F175" s="37"/>
      <c r="G175" s="37"/>
      <c r="H175" s="37"/>
      <c r="I175" s="37"/>
    </row>
    <row r="176" spans="3:26">
      <c r="F176" s="37"/>
      <c r="G176" s="37"/>
      <c r="H176" s="37"/>
      <c r="I176" s="37"/>
    </row>
    <row r="177" spans="6:9">
      <c r="F177" s="37"/>
      <c r="G177" s="37"/>
      <c r="H177" s="37"/>
      <c r="I177" s="37"/>
    </row>
    <row r="178" spans="6:9">
      <c r="F178" s="37"/>
      <c r="G178" s="37"/>
      <c r="H178" s="37"/>
      <c r="I178" s="37"/>
    </row>
    <row r="179" spans="6:9">
      <c r="F179" s="37"/>
      <c r="G179" s="37"/>
      <c r="H179" s="37"/>
      <c r="I179" s="37"/>
    </row>
    <row r="180" spans="6:9">
      <c r="F180" s="37"/>
      <c r="G180" s="37"/>
      <c r="H180" s="37"/>
      <c r="I180" s="37"/>
    </row>
    <row r="181" spans="6:9">
      <c r="F181" s="37"/>
      <c r="G181" s="37"/>
      <c r="H181" s="37"/>
      <c r="I181" s="37"/>
    </row>
    <row r="182" spans="6:9">
      <c r="F182" s="37"/>
      <c r="G182" s="37"/>
      <c r="H182" s="37"/>
      <c r="I182" s="37"/>
    </row>
    <row r="183" spans="6:9">
      <c r="F183" s="37"/>
      <c r="G183" s="37"/>
      <c r="H183" s="37"/>
      <c r="I183" s="37"/>
    </row>
    <row r="184" spans="6:9">
      <c r="F184" s="37"/>
      <c r="G184" s="37"/>
      <c r="H184" s="37"/>
      <c r="I184" s="37"/>
    </row>
    <row r="185" spans="6:9">
      <c r="F185" s="37"/>
      <c r="G185" s="37"/>
      <c r="H185" s="37"/>
      <c r="I185" s="37"/>
    </row>
    <row r="186" spans="6:9">
      <c r="F186" s="37"/>
      <c r="G186" s="37"/>
      <c r="H186" s="37"/>
      <c r="I186" s="37"/>
    </row>
    <row r="187" spans="6:9">
      <c r="F187" s="37"/>
      <c r="G187" s="37"/>
      <c r="H187" s="37"/>
      <c r="I187" s="37"/>
    </row>
    <row r="188" spans="6:9">
      <c r="F188" s="37"/>
      <c r="G188" s="37"/>
      <c r="H188" s="37"/>
      <c r="I188" s="37"/>
    </row>
    <row r="189" spans="6:9">
      <c r="F189" s="37"/>
      <c r="G189" s="37"/>
      <c r="H189" s="37"/>
      <c r="I189" s="37"/>
    </row>
    <row r="190" spans="6:9">
      <c r="F190" s="37"/>
      <c r="G190" s="37"/>
      <c r="H190" s="37"/>
      <c r="I190" s="37"/>
    </row>
    <row r="191" spans="6:9">
      <c r="F191" s="37"/>
      <c r="G191" s="37"/>
      <c r="H191" s="37"/>
      <c r="I191" s="37"/>
    </row>
    <row r="192" spans="6:9">
      <c r="F192" s="37"/>
      <c r="G192" s="37"/>
      <c r="H192" s="37"/>
      <c r="I192" s="37"/>
    </row>
    <row r="193" spans="6:9">
      <c r="F193" s="37"/>
      <c r="G193" s="37"/>
      <c r="H193" s="37"/>
      <c r="I193" s="37"/>
    </row>
    <row r="194" spans="6:9">
      <c r="F194" s="37"/>
      <c r="G194" s="37"/>
      <c r="H194" s="37"/>
      <c r="I194" s="37"/>
    </row>
    <row r="195" spans="6:9">
      <c r="F195" s="37"/>
      <c r="G195" s="37"/>
      <c r="H195" s="37"/>
      <c r="I195" s="37"/>
    </row>
    <row r="196" spans="6:9">
      <c r="F196" s="37"/>
      <c r="G196" s="37"/>
      <c r="H196" s="37"/>
      <c r="I196" s="37"/>
    </row>
    <row r="197" spans="6:9">
      <c r="F197" s="37"/>
      <c r="G197" s="37"/>
      <c r="H197" s="37"/>
      <c r="I197" s="37"/>
    </row>
    <row r="198" spans="6:9">
      <c r="F198" s="37"/>
      <c r="G198" s="37"/>
      <c r="H198" s="37"/>
      <c r="I198" s="37"/>
    </row>
    <row r="199" spans="6:9">
      <c r="F199" s="37"/>
      <c r="G199" s="37"/>
      <c r="H199" s="37"/>
      <c r="I199" s="37"/>
    </row>
    <row r="200" spans="6:9">
      <c r="F200" s="37"/>
      <c r="G200" s="37"/>
      <c r="H200" s="37"/>
      <c r="I200" s="37"/>
    </row>
    <row r="201" spans="6:9">
      <c r="F201" s="37"/>
      <c r="G201" s="37"/>
      <c r="H201" s="37"/>
      <c r="I201" s="37"/>
    </row>
    <row r="202" spans="6:9">
      <c r="F202" s="37"/>
      <c r="G202" s="37"/>
      <c r="H202" s="37"/>
      <c r="I202" s="37"/>
    </row>
    <row r="203" spans="6:9">
      <c r="F203" s="37"/>
      <c r="G203" s="37"/>
      <c r="H203" s="37"/>
      <c r="I203" s="37"/>
    </row>
    <row r="204" spans="6:9">
      <c r="F204" s="37"/>
      <c r="G204" s="37"/>
      <c r="H204" s="37"/>
      <c r="I204" s="37"/>
    </row>
    <row r="205" spans="6:9">
      <c r="F205" s="37"/>
      <c r="G205" s="37"/>
      <c r="H205" s="37"/>
      <c r="I205" s="37"/>
    </row>
    <row r="206" spans="6:9">
      <c r="F206" s="37"/>
      <c r="G206" s="37"/>
      <c r="H206" s="37"/>
      <c r="I206" s="37"/>
    </row>
    <row r="207" spans="6:9">
      <c r="F207" s="37"/>
      <c r="G207" s="37"/>
      <c r="H207" s="37"/>
      <c r="I207" s="37"/>
    </row>
    <row r="208" spans="6:9">
      <c r="F208" s="37"/>
      <c r="G208" s="37"/>
      <c r="H208" s="37"/>
      <c r="I208" s="37"/>
    </row>
    <row r="209" spans="6:9">
      <c r="F209" s="37"/>
      <c r="G209" s="37"/>
      <c r="H209" s="37"/>
      <c r="I209" s="37"/>
    </row>
    <row r="210" spans="6:9">
      <c r="F210" s="37"/>
      <c r="G210" s="37"/>
      <c r="H210" s="37"/>
      <c r="I210" s="37"/>
    </row>
    <row r="211" spans="6:9">
      <c r="F211" s="37"/>
      <c r="G211" s="37"/>
      <c r="H211" s="37"/>
      <c r="I211" s="37"/>
    </row>
    <row r="212" spans="6:9">
      <c r="F212" s="37"/>
      <c r="G212" s="37"/>
      <c r="H212" s="37"/>
      <c r="I212" s="37"/>
    </row>
    <row r="213" spans="6:9">
      <c r="F213" s="37"/>
      <c r="G213" s="37"/>
      <c r="H213" s="37"/>
      <c r="I213" s="37"/>
    </row>
    <row r="214" spans="6:9">
      <c r="F214" s="37"/>
      <c r="G214" s="37"/>
      <c r="H214" s="37"/>
      <c r="I214" s="37"/>
    </row>
    <row r="215" spans="6:9">
      <c r="F215" s="37"/>
      <c r="G215" s="37"/>
      <c r="H215" s="37"/>
      <c r="I215" s="37"/>
    </row>
    <row r="216" spans="6:9">
      <c r="F216" s="37"/>
      <c r="G216" s="37"/>
      <c r="H216" s="37"/>
      <c r="I216" s="37"/>
    </row>
    <row r="217" spans="6:9">
      <c r="F217" s="37"/>
      <c r="G217" s="37"/>
      <c r="H217" s="37"/>
      <c r="I217" s="37"/>
    </row>
    <row r="218" spans="6:9">
      <c r="F218" s="37"/>
      <c r="G218" s="37"/>
      <c r="H218" s="37"/>
      <c r="I218" s="37"/>
    </row>
    <row r="219" spans="6:9">
      <c r="F219" s="37"/>
      <c r="G219" s="37"/>
      <c r="H219" s="37"/>
      <c r="I219" s="37"/>
    </row>
    <row r="220" spans="6:9">
      <c r="F220" s="37"/>
      <c r="G220" s="37"/>
      <c r="H220" s="37"/>
      <c r="I220" s="37"/>
    </row>
    <row r="221" spans="6:9">
      <c r="F221" s="37"/>
      <c r="G221" s="37"/>
      <c r="H221" s="37"/>
      <c r="I221" s="37"/>
    </row>
    <row r="222" spans="6:9">
      <c r="F222" s="37"/>
      <c r="G222" s="37"/>
      <c r="H222" s="37"/>
      <c r="I222" s="37"/>
    </row>
    <row r="223" spans="6:9">
      <c r="F223" s="37"/>
      <c r="G223" s="37"/>
      <c r="H223" s="37"/>
      <c r="I223" s="37"/>
    </row>
    <row r="224" spans="6:9">
      <c r="F224" s="37"/>
      <c r="G224" s="37"/>
      <c r="H224" s="37"/>
      <c r="I224" s="37"/>
    </row>
    <row r="225" spans="6:9">
      <c r="F225" s="37"/>
      <c r="G225" s="37"/>
      <c r="H225" s="37"/>
      <c r="I225" s="37"/>
    </row>
    <row r="226" spans="6:9">
      <c r="F226" s="37"/>
      <c r="G226" s="37"/>
      <c r="H226" s="37"/>
      <c r="I226" s="37"/>
    </row>
    <row r="227" spans="6:9">
      <c r="F227" s="37"/>
      <c r="G227" s="37"/>
      <c r="H227" s="37"/>
      <c r="I227" s="37"/>
    </row>
  </sheetData>
  <mergeCells count="21">
    <mergeCell ref="A9:A12"/>
    <mergeCell ref="B9:B12"/>
    <mergeCell ref="J9:Z9"/>
    <mergeCell ref="C9:I9"/>
    <mergeCell ref="A8:Z8"/>
    <mergeCell ref="F10:F12"/>
    <mergeCell ref="G10:G12"/>
    <mergeCell ref="E10:E12"/>
    <mergeCell ref="I4:Z4"/>
    <mergeCell ref="C10:C12"/>
    <mergeCell ref="I7:P7"/>
    <mergeCell ref="B101:Z101"/>
    <mergeCell ref="B102:Z102"/>
    <mergeCell ref="B103:Z103"/>
    <mergeCell ref="A1:Z1"/>
    <mergeCell ref="A2:Z2"/>
    <mergeCell ref="A39:A40"/>
    <mergeCell ref="Z87:Z90"/>
    <mergeCell ref="D10:D12"/>
    <mergeCell ref="H10:H11"/>
    <mergeCell ref="I10:I12"/>
  </mergeCells>
  <phoneticPr fontId="22" type="noConversion"/>
  <pageMargins left="0.19685039370078741" right="0.19685039370078741" top="0.19685039370078741" bottom="0.19685039370078741" header="0.51181102362204722" footer="0.51181102362204722"/>
  <pageSetup paperSize="9" scale="75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user_zav</dc:creator>
  <cp:lastModifiedBy>user_buh</cp:lastModifiedBy>
  <cp:lastPrinted>2017-02-19T23:22:41Z</cp:lastPrinted>
  <dcterms:created xsi:type="dcterms:W3CDTF">2015-01-14T23:05:17Z</dcterms:created>
  <dcterms:modified xsi:type="dcterms:W3CDTF">2017-02-27T23:48:32Z</dcterms:modified>
</cp:coreProperties>
</file>